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fontana\Documents\BILANCIO 2021_2023\SITO REGIOALE OPEN DATE\"/>
    </mc:Choice>
  </mc:AlternateContent>
  <bookViews>
    <workbookView xWindow="0" yWindow="0" windowWidth="21600" windowHeight="8745"/>
  </bookViews>
  <sheets>
    <sheet name="Foglio1" sheetId="1" r:id="rId1"/>
  </sheets>
  <definedNames>
    <definedName name="_xlnm.Print_Titles" localSheetId="0">Foglio1!$A:$B,Foglio1!$5:$10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45" i="1" l="1"/>
  <c r="AX45" i="1"/>
  <c r="AW46" i="1"/>
  <c r="AX54" i="1" l="1"/>
  <c r="AY54" i="1"/>
  <c r="AY53" i="1"/>
  <c r="AX53" i="1"/>
  <c r="AY49" i="1"/>
  <c r="AY50" i="1" s="1"/>
  <c r="AX49" i="1"/>
  <c r="AX50" i="1" s="1"/>
  <c r="AX42" i="1"/>
  <c r="AY42" i="1"/>
  <c r="AX43" i="1"/>
  <c r="AY43" i="1"/>
  <c r="AX44" i="1"/>
  <c r="AY44" i="1"/>
  <c r="AY41" i="1"/>
  <c r="AX41" i="1"/>
  <c r="AX35" i="1"/>
  <c r="AY35" i="1"/>
  <c r="AX36" i="1"/>
  <c r="AY36" i="1"/>
  <c r="AX37" i="1"/>
  <c r="AY37" i="1"/>
  <c r="AY34" i="1"/>
  <c r="AX34" i="1"/>
  <c r="AX27" i="1"/>
  <c r="AY27" i="1"/>
  <c r="AX28" i="1"/>
  <c r="AY28" i="1"/>
  <c r="AX29" i="1"/>
  <c r="AY29" i="1"/>
  <c r="AX30" i="1"/>
  <c r="AY30" i="1"/>
  <c r="AY26" i="1"/>
  <c r="AX26" i="1"/>
  <c r="AX14" i="1"/>
  <c r="AY14" i="1"/>
  <c r="AX15" i="1"/>
  <c r="AY15" i="1"/>
  <c r="AX16" i="1"/>
  <c r="AY16" i="1"/>
  <c r="AX17" i="1"/>
  <c r="AY17" i="1"/>
  <c r="AX18" i="1"/>
  <c r="AY18" i="1"/>
  <c r="AX19" i="1"/>
  <c r="AY19" i="1"/>
  <c r="AX20" i="1"/>
  <c r="AY20" i="1"/>
  <c r="AX21" i="1"/>
  <c r="AY21" i="1"/>
  <c r="AX22" i="1"/>
  <c r="AY22" i="1"/>
  <c r="AY13" i="1"/>
  <c r="AX13" i="1"/>
  <c r="AW55" i="1"/>
  <c r="AW50" i="1"/>
  <c r="AW38" i="1"/>
  <c r="E57" i="1"/>
  <c r="H57" i="1"/>
  <c r="M57" i="1"/>
  <c r="P57" i="1"/>
  <c r="U57" i="1"/>
  <c r="X57" i="1"/>
  <c r="AC57" i="1"/>
  <c r="AF57" i="1"/>
  <c r="AK57" i="1"/>
  <c r="AN57" i="1"/>
  <c r="AS57" i="1"/>
  <c r="AV57" i="1"/>
  <c r="AW23" i="1"/>
  <c r="AY46" i="1" l="1"/>
  <c r="AR57" i="1"/>
  <c r="AO57" i="1"/>
  <c r="AB57" i="1"/>
  <c r="C57" i="1"/>
  <c r="AM57" i="1"/>
  <c r="AH57" i="1"/>
  <c r="J57" i="1"/>
  <c r="AY38" i="1"/>
  <c r="AU57" i="1"/>
  <c r="AP57" i="1"/>
  <c r="AE57" i="1"/>
  <c r="Z57" i="1"/>
  <c r="W57" i="1"/>
  <c r="R57" i="1"/>
  <c r="O57" i="1"/>
  <c r="G57" i="1"/>
  <c r="Y57" i="1"/>
  <c r="T57" i="1"/>
  <c r="Q57" i="1"/>
  <c r="L57" i="1"/>
  <c r="I57" i="1"/>
  <c r="AY55" i="1"/>
  <c r="AJ57" i="1"/>
  <c r="AG57" i="1"/>
  <c r="AT57" i="1"/>
  <c r="AQ57" i="1"/>
  <c r="AL57" i="1"/>
  <c r="AI57" i="1"/>
  <c r="AD57" i="1"/>
  <c r="AA57" i="1"/>
  <c r="V57" i="1"/>
  <c r="S57" i="1"/>
  <c r="N57" i="1"/>
  <c r="K57" i="1"/>
  <c r="F57" i="1"/>
  <c r="AX46" i="1"/>
  <c r="AX55" i="1"/>
  <c r="AY31" i="1"/>
  <c r="AY23" i="1"/>
  <c r="AX31" i="1"/>
  <c r="AX38" i="1"/>
  <c r="AX23" i="1"/>
  <c r="D57" i="1"/>
  <c r="AW26" i="1"/>
  <c r="AW31" i="1" s="1"/>
  <c r="AW57" i="1" s="1"/>
  <c r="AY57" i="1" l="1"/>
  <c r="AX11" i="1"/>
  <c r="AX57" i="1" s="1"/>
</calcChain>
</file>

<file path=xl/sharedStrings.xml><?xml version="1.0" encoding="utf-8"?>
<sst xmlns="http://schemas.openxmlformats.org/spreadsheetml/2006/main" count="144" uniqueCount="97">
  <si>
    <t>1</t>
  </si>
  <si>
    <t>Servizi istituzionali, generali e di gestione</t>
  </si>
  <si>
    <t>Competenza</t>
  </si>
  <si>
    <t>di cui fondo pluriennale vincolato</t>
  </si>
  <si>
    <t xml:space="preserve">TITOLI E MACOAGGREGATI DI SPESA/ MISSIONI </t>
  </si>
  <si>
    <t>RIPIANO DISAVANZO NELL'ESERCIZIO</t>
  </si>
  <si>
    <t>TITOLO 1 - Spese correnti</t>
  </si>
  <si>
    <t>Redditi da lavoro dipendente</t>
  </si>
  <si>
    <t>Imposte e tasse a carico dell'ente</t>
  </si>
  <si>
    <t>Acquisto di beni e servizi</t>
  </si>
  <si>
    <t>Trasferimenti correnti</t>
  </si>
  <si>
    <t>Interessi passivi</t>
  </si>
  <si>
    <t>Rimborsi e poste correttive delle entrate</t>
  </si>
  <si>
    <t>Altre spese correnti</t>
  </si>
  <si>
    <t>Trasferimenti di tributi (solo per le Regioni)</t>
  </si>
  <si>
    <t>Fondi perequativi (solo per le Regioni)</t>
  </si>
  <si>
    <t>TITOLO 2 - Spese in conto capitale</t>
  </si>
  <si>
    <t>Altre spese per redditi in capitale</t>
  </si>
  <si>
    <t>Totale TITOLO 1</t>
  </si>
  <si>
    <t>Totale TITOLO 2</t>
  </si>
  <si>
    <t>Totale TITOLO 3</t>
  </si>
  <si>
    <t>Concessione crediti di breve termine</t>
  </si>
  <si>
    <t>Concessione crediti di medio-lungo termine</t>
  </si>
  <si>
    <t>Altre spese per incremento di attività finanziarie</t>
  </si>
  <si>
    <t>Acquisizioni di attività finanziarie</t>
  </si>
  <si>
    <t>TITOLO 3 - Spese in conto capitale per incremento attività finanziarie</t>
  </si>
  <si>
    <t>TITOLO 4 - Rimborso di  prestiti</t>
  </si>
  <si>
    <t>Totale TITOLO 4</t>
  </si>
  <si>
    <t>Rimborso mutui e altri finanziamenti a medio lungo termine</t>
  </si>
  <si>
    <t>Rimborso prestiti a breve termine</t>
  </si>
  <si>
    <t>Rimborso di altre forme di indebitamento</t>
  </si>
  <si>
    <t>Rimborso di titoli obbligazionari</t>
  </si>
  <si>
    <t>TITOLO 5 - Chiusura Anticipazioni ricevute da istituto</t>
  </si>
  <si>
    <t>Chiusura Anticipazioni ricevute da istituto tesoriere/cassiere</t>
  </si>
  <si>
    <t>Totale TITOLO 5</t>
  </si>
  <si>
    <t>TITOLO 7 - Uscite per conto terzi e partite di giro</t>
  </si>
  <si>
    <t>Totale TITOLO 7</t>
  </si>
  <si>
    <t>Uscite per partite di giro</t>
  </si>
  <si>
    <t>Uscite per conto terzi</t>
  </si>
  <si>
    <t>Investimenti fissi lordi e acquisto di terreni</t>
  </si>
  <si>
    <t>Contributi agli investimenti</t>
  </si>
  <si>
    <t>Altri trasferimenti in conto capitale</t>
  </si>
  <si>
    <t>Altre spese in conto capitale</t>
  </si>
  <si>
    <t>Tributi in conto capitale a carico dell'ente</t>
  </si>
  <si>
    <t>2</t>
  </si>
  <si>
    <t>Giustizia</t>
  </si>
  <si>
    <t>3</t>
  </si>
  <si>
    <t>4</t>
  </si>
  <si>
    <t>Istruzione e diritto allo studio</t>
  </si>
  <si>
    <t>Ordine pubblico e sicurezza</t>
  </si>
  <si>
    <t>5</t>
  </si>
  <si>
    <t>6</t>
  </si>
  <si>
    <t>7</t>
  </si>
  <si>
    <t>Tutela e valorizzazione dei beni e delle attività culturali</t>
  </si>
  <si>
    <t>Politiche giovanili, sport e tempo libero</t>
  </si>
  <si>
    <t>Turismo</t>
  </si>
  <si>
    <t>8</t>
  </si>
  <si>
    <t>9</t>
  </si>
  <si>
    <t>Assetto del territorio ed edilizia abitativa</t>
  </si>
  <si>
    <t>Sviluppo sostenibile e tutela del territorio e dell'ambiente</t>
  </si>
  <si>
    <t>10</t>
  </si>
  <si>
    <t>11</t>
  </si>
  <si>
    <t>12</t>
  </si>
  <si>
    <t>traporti e diritto alla mobilità</t>
  </si>
  <si>
    <t>Soccorso civile</t>
  </si>
  <si>
    <t>Diritti sociali, politiche sociali e famiglia</t>
  </si>
  <si>
    <t>13</t>
  </si>
  <si>
    <t>14</t>
  </si>
  <si>
    <t>15</t>
  </si>
  <si>
    <t>Tutela della salute</t>
  </si>
  <si>
    <t>Sviluppo economico e competitività</t>
  </si>
  <si>
    <t>Politiche per il lavoro e la formazione professionale</t>
  </si>
  <si>
    <t>16</t>
  </si>
  <si>
    <t>17</t>
  </si>
  <si>
    <t>18</t>
  </si>
  <si>
    <t>Agricoltura, politiche agroalimentari e pesca</t>
  </si>
  <si>
    <t>Energia e diversificazione delle fonti energetiche</t>
  </si>
  <si>
    <t>Relazioni con le altre autonomie territoriali e locali</t>
  </si>
  <si>
    <t>19</t>
  </si>
  <si>
    <t>20</t>
  </si>
  <si>
    <t>Relazioni internazionali</t>
  </si>
  <si>
    <t>Fondi e accantonamenti</t>
  </si>
  <si>
    <t>50</t>
  </si>
  <si>
    <t>Debito pubblico</t>
  </si>
  <si>
    <t>60</t>
  </si>
  <si>
    <t>Anticipazioni finanziarie</t>
  </si>
  <si>
    <t>99</t>
  </si>
  <si>
    <t>Ripiano disavanzo</t>
  </si>
  <si>
    <t>Totale generale delle spese</t>
  </si>
  <si>
    <t>TOTALE MISSIONI - TOTALE GENERALE DELLE SPESE</t>
  </si>
  <si>
    <t>Prospetto di cui all'art. 8 comma 1, del Decreto Legge 24 aprile 2014, n.66</t>
  </si>
  <si>
    <t>SPESE</t>
  </si>
  <si>
    <t>Servizi per conto terzi</t>
  </si>
  <si>
    <t>REGIONE UMBRIA</t>
  </si>
  <si>
    <t>Fondi per rimborso prestiti</t>
  </si>
  <si>
    <t>BILANCIO DI PREVISIONE 2021-2023</t>
  </si>
  <si>
    <t>DATI PREVISIONALI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</si>
</sst>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0" fillId="0" borderId="0" xfId="0" applyFont="1"/>
    <xf numFmtId="0" fontId="1" fillId="0" borderId="0" xfId="0" applyFont="1"/>
    <xf numFmtId="0" fontId="3" fillId="0" borderId="0" xfId="0" applyFont="1"/>
    <xf numFmtId="0" fontId="2" fillId="0" borderId="0" xfId="0" applyFont="1" applyAlignment="1"/>
    <xf numFmtId="0" fontId="0" fillId="0" borderId="0" xfId="0" applyFont="1" applyAlignment="1"/>
    <xf numFmtId="0" fontId="3" fillId="0" borderId="0" xfId="0" applyFont="1" applyAlignment="1"/>
    <xf numFmtId="0" fontId="0" fillId="0" borderId="0" xfId="0" applyAlignment="1"/>
    <xf numFmtId="164" fontId="0" fillId="0" borderId="0" xfId="1" applyFont="1"/>
    <xf numFmtId="164" fontId="0" fillId="0" borderId="0" xfId="0" applyNumberFormat="1"/>
    <xf numFmtId="164" fontId="0" fillId="0" borderId="0" xfId="1" applyFont="1" applyAlignment="1">
      <alignment vertical="top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vertical="center"/>
    </xf>
    <xf numFmtId="164" fontId="7" fillId="0" borderId="5" xfId="1" applyFont="1" applyBorder="1"/>
    <xf numFmtId="164" fontId="7" fillId="0" borderId="0" xfId="1" applyFont="1"/>
    <xf numFmtId="164" fontId="7" fillId="0" borderId="5" xfId="1" applyFont="1" applyBorder="1" applyAlignment="1">
      <alignment wrapText="1"/>
    </xf>
    <xf numFmtId="164" fontId="7" fillId="0" borderId="6" xfId="1" applyFont="1" applyBorder="1"/>
    <xf numFmtId="0" fontId="7" fillId="0" borderId="5" xfId="0" applyFont="1" applyBorder="1" applyAlignment="1"/>
    <xf numFmtId="0" fontId="7" fillId="0" borderId="1" xfId="0" applyFont="1" applyBorder="1"/>
    <xf numFmtId="164" fontId="7" fillId="2" borderId="1" xfId="1" applyFont="1" applyFill="1" applyBorder="1"/>
    <xf numFmtId="164" fontId="7" fillId="0" borderId="3" xfId="1" applyFont="1" applyBorder="1"/>
    <xf numFmtId="164" fontId="7" fillId="0" borderId="2" xfId="1" applyFont="1" applyBorder="1"/>
    <xf numFmtId="164" fontId="7" fillId="0" borderId="1" xfId="1" applyFont="1" applyBorder="1"/>
    <xf numFmtId="0" fontId="9" fillId="0" borderId="6" xfId="0" applyFont="1" applyBorder="1" applyAlignment="1"/>
    <xf numFmtId="0" fontId="9" fillId="0" borderId="6" xfId="0" applyFont="1" applyBorder="1"/>
    <xf numFmtId="0" fontId="7" fillId="0" borderId="6" xfId="0" applyFont="1" applyBorder="1" applyAlignment="1"/>
    <xf numFmtId="0" fontId="7" fillId="0" borderId="6" xfId="0" applyFont="1" applyBorder="1"/>
    <xf numFmtId="164" fontId="7" fillId="0" borderId="1" xfId="1" applyFont="1" applyBorder="1" applyAlignment="1">
      <alignment vertical="top"/>
    </xf>
    <xf numFmtId="164" fontId="9" fillId="0" borderId="1" xfId="0" applyNumberFormat="1" applyFont="1" applyBorder="1"/>
    <xf numFmtId="164" fontId="9" fillId="0" borderId="1" xfId="1" applyFont="1" applyBorder="1"/>
    <xf numFmtId="0" fontId="9" fillId="0" borderId="6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/>
    <xf numFmtId="0" fontId="7" fillId="0" borderId="7" xfId="0" applyFont="1" applyBorder="1"/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164" fontId="9" fillId="0" borderId="1" xfId="1" applyFont="1" applyBorder="1" applyAlignment="1">
      <alignment vertical="center"/>
    </xf>
    <xf numFmtId="0" fontId="5" fillId="0" borderId="0" xfId="0" applyFont="1" applyAlignment="1">
      <alignment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64" fontId="8" fillId="0" borderId="3" xfId="1" applyFont="1" applyFill="1" applyBorder="1" applyAlignment="1">
      <alignment horizontal="center"/>
    </xf>
    <xf numFmtId="164" fontId="8" fillId="0" borderId="2" xfId="1" applyFont="1" applyFill="1" applyBorder="1" applyAlignment="1">
      <alignment horizontal="center" wrapText="1"/>
    </xf>
    <xf numFmtId="164" fontId="8" fillId="0" borderId="3" xfId="1" applyFont="1" applyFill="1" applyBorder="1" applyAlignment="1">
      <alignment horizontal="center" wrapText="1"/>
    </xf>
    <xf numFmtId="164" fontId="7" fillId="0" borderId="3" xfId="1" applyFont="1" applyBorder="1" applyAlignment="1">
      <alignment horizontal="center"/>
    </xf>
    <xf numFmtId="164" fontId="7" fillId="0" borderId="4" xfId="1" applyFont="1" applyBorder="1" applyAlignment="1">
      <alignment horizontal="center"/>
    </xf>
    <xf numFmtId="164" fontId="9" fillId="0" borderId="5" xfId="1" applyFont="1" applyBorder="1" applyAlignment="1">
      <alignment horizontal="center" wrapText="1"/>
    </xf>
    <xf numFmtId="164" fontId="9" fillId="0" borderId="7" xfId="1" applyFont="1" applyBorder="1" applyAlignment="1">
      <alignment horizontal="center" wrapText="1"/>
    </xf>
    <xf numFmtId="164" fontId="8" fillId="0" borderId="9" xfId="1" applyFont="1" applyFill="1" applyBorder="1" applyAlignment="1">
      <alignment horizontal="center"/>
    </xf>
    <xf numFmtId="164" fontId="8" fillId="0" borderId="13" xfId="1" applyFont="1" applyFill="1" applyBorder="1" applyAlignment="1">
      <alignment horizontal="center"/>
    </xf>
    <xf numFmtId="164" fontId="8" fillId="0" borderId="12" xfId="1" applyFont="1" applyFill="1" applyBorder="1" applyAlignment="1">
      <alignment horizontal="center"/>
    </xf>
    <xf numFmtId="164" fontId="8" fillId="0" borderId="14" xfId="1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4"/>
  <sheetViews>
    <sheetView tabSelected="1" workbookViewId="0">
      <pane xSplit="2" topLeftCell="AM1" activePane="topRight" state="frozen"/>
      <selection activeCell="A4" sqref="A4"/>
      <selection pane="topRight" activeCell="AU15" sqref="AU15"/>
    </sheetView>
  </sheetViews>
  <sheetFormatPr defaultRowHeight="15" x14ac:dyDescent="0.25"/>
  <cols>
    <col min="1" max="1" width="5.140625" style="8" customWidth="1"/>
    <col min="2" max="2" width="37" customWidth="1"/>
    <col min="3" max="3" width="12.85546875" bestFit="1" customWidth="1"/>
    <col min="4" max="4" width="13" customWidth="1"/>
    <col min="5" max="5" width="5.140625" bestFit="1" customWidth="1"/>
    <col min="6" max="6" width="11.85546875" bestFit="1" customWidth="1"/>
    <col min="7" max="7" width="9.85546875" bestFit="1" customWidth="1"/>
    <col min="8" max="8" width="12.140625" customWidth="1"/>
    <col min="9" max="9" width="12" bestFit="1" customWidth="1"/>
    <col min="10" max="10" width="11.85546875" customWidth="1"/>
    <col min="11" max="11" width="13" customWidth="1"/>
    <col min="12" max="12" width="11.85546875" bestFit="1" customWidth="1"/>
    <col min="13" max="13" width="12.7109375" customWidth="1"/>
    <col min="14" max="14" width="11.85546875" bestFit="1" customWidth="1"/>
    <col min="15" max="15" width="11.140625" bestFit="1" customWidth="1"/>
    <col min="16" max="16" width="11.85546875" bestFit="1" customWidth="1"/>
    <col min="17" max="17" width="11.140625" bestFit="1" customWidth="1"/>
    <col min="18" max="18" width="13.28515625" bestFit="1" customWidth="1"/>
    <col min="19" max="19" width="12" bestFit="1" customWidth="1"/>
    <col min="20" max="20" width="11.85546875" bestFit="1" customWidth="1"/>
    <col min="21" max="21" width="12.85546875" bestFit="1" customWidth="1"/>
    <col min="22" max="23" width="13.28515625" bestFit="1" customWidth="1"/>
    <col min="24" max="24" width="11.85546875" bestFit="1" customWidth="1"/>
    <col min="25" max="25" width="14.28515625" bestFit="1" customWidth="1"/>
    <col min="26" max="26" width="11.85546875" bestFit="1" customWidth="1"/>
    <col min="27" max="27" width="16.85546875" bestFit="1" customWidth="1"/>
    <col min="28" max="28" width="11.85546875" customWidth="1"/>
    <col min="29" max="29" width="14.28515625" bestFit="1" customWidth="1"/>
    <col min="30" max="30" width="11.85546875" bestFit="1" customWidth="1"/>
    <col min="31" max="31" width="14.28515625" bestFit="1" customWidth="1"/>
    <col min="32" max="32" width="11.85546875" bestFit="1" customWidth="1"/>
    <col min="33" max="33" width="12" bestFit="1" customWidth="1"/>
    <col min="34" max="34" width="11.85546875" bestFit="1" customWidth="1"/>
    <col min="35" max="35" width="11.140625" bestFit="1" customWidth="1"/>
    <col min="36" max="36" width="11.85546875" bestFit="1" customWidth="1"/>
    <col min="37" max="37" width="11.140625" bestFit="1" customWidth="1"/>
    <col min="38" max="38" width="11.85546875" bestFit="1" customWidth="1"/>
    <col min="39" max="39" width="9.85546875" bestFit="1" customWidth="1"/>
    <col min="40" max="40" width="11.85546875" bestFit="1" customWidth="1"/>
    <col min="41" max="41" width="12" bestFit="1" customWidth="1"/>
    <col min="42" max="42" width="11.28515625" bestFit="1" customWidth="1"/>
    <col min="43" max="43" width="12" bestFit="1" customWidth="1"/>
    <col min="44" max="44" width="11.85546875" bestFit="1" customWidth="1"/>
    <col min="45" max="45" width="5.140625" bestFit="1" customWidth="1"/>
    <col min="46" max="46" width="10.7109375" bestFit="1" customWidth="1"/>
    <col min="47" max="47" width="14.28515625" bestFit="1" customWidth="1"/>
    <col min="48" max="48" width="10.7109375" bestFit="1" customWidth="1"/>
    <col min="49" max="49" width="12.28515625" customWidth="1"/>
    <col min="50" max="50" width="14.28515625" bestFit="1" customWidth="1"/>
    <col min="51" max="51" width="10.7109375" bestFit="1" customWidth="1"/>
  </cols>
  <sheetData>
    <row r="1" spans="1:51" s="1" customFormat="1" ht="18.75" x14ac:dyDescent="0.3">
      <c r="A1" s="5" t="s">
        <v>95</v>
      </c>
    </row>
    <row r="2" spans="1:51" s="1" customFormat="1" ht="18.75" x14ac:dyDescent="0.3">
      <c r="A2" s="5" t="s">
        <v>93</v>
      </c>
    </row>
    <row r="3" spans="1:51" s="3" customFormat="1" x14ac:dyDescent="0.25">
      <c r="A3" s="6" t="s">
        <v>90</v>
      </c>
      <c r="B3" s="2"/>
    </row>
    <row r="4" spans="1:51" s="3" customFormat="1" x14ac:dyDescent="0.25">
      <c r="A4" s="6"/>
      <c r="B4" s="2"/>
    </row>
    <row r="5" spans="1:51" s="1" customFormat="1" ht="18.75" x14ac:dyDescent="0.3">
      <c r="A5" s="7" t="s">
        <v>91</v>
      </c>
      <c r="B5" s="4"/>
    </row>
    <row r="6" spans="1:51" s="4" customFormat="1" ht="18.75" x14ac:dyDescent="0.3">
      <c r="A6" s="7" t="s">
        <v>96</v>
      </c>
    </row>
    <row r="7" spans="1:51" s="12" customFormat="1" ht="12.75" x14ac:dyDescent="0.2">
      <c r="A7" s="40" t="s">
        <v>4</v>
      </c>
      <c r="B7" s="41"/>
      <c r="C7" s="45" t="s">
        <v>0</v>
      </c>
      <c r="D7" s="45"/>
      <c r="E7" s="45" t="s">
        <v>44</v>
      </c>
      <c r="F7" s="45"/>
      <c r="G7" s="45" t="s">
        <v>46</v>
      </c>
      <c r="H7" s="45"/>
      <c r="I7" s="45" t="s">
        <v>47</v>
      </c>
      <c r="J7" s="45"/>
      <c r="K7" s="45" t="s">
        <v>50</v>
      </c>
      <c r="L7" s="45"/>
      <c r="M7" s="45" t="s">
        <v>51</v>
      </c>
      <c r="N7" s="45"/>
      <c r="O7" s="45" t="s">
        <v>52</v>
      </c>
      <c r="P7" s="45"/>
      <c r="Q7" s="45" t="s">
        <v>56</v>
      </c>
      <c r="R7" s="45"/>
      <c r="S7" s="45" t="s">
        <v>57</v>
      </c>
      <c r="T7" s="45"/>
      <c r="U7" s="45" t="s">
        <v>60</v>
      </c>
      <c r="V7" s="45"/>
      <c r="W7" s="45" t="s">
        <v>61</v>
      </c>
      <c r="X7" s="45"/>
      <c r="Y7" s="45" t="s">
        <v>62</v>
      </c>
      <c r="Z7" s="45"/>
      <c r="AA7" s="45" t="s">
        <v>66</v>
      </c>
      <c r="AB7" s="45"/>
      <c r="AC7" s="45" t="s">
        <v>67</v>
      </c>
      <c r="AD7" s="45"/>
      <c r="AE7" s="45" t="s">
        <v>68</v>
      </c>
      <c r="AF7" s="45"/>
      <c r="AG7" s="45" t="s">
        <v>72</v>
      </c>
      <c r="AH7" s="45"/>
      <c r="AI7" s="45" t="s">
        <v>73</v>
      </c>
      <c r="AJ7" s="45"/>
      <c r="AK7" s="45" t="s">
        <v>74</v>
      </c>
      <c r="AL7" s="45"/>
      <c r="AM7" s="45" t="s">
        <v>78</v>
      </c>
      <c r="AN7" s="45"/>
      <c r="AO7" s="45" t="s">
        <v>79</v>
      </c>
      <c r="AP7" s="45"/>
      <c r="AQ7" s="45" t="s">
        <v>82</v>
      </c>
      <c r="AR7" s="45"/>
      <c r="AS7" s="45" t="s">
        <v>84</v>
      </c>
      <c r="AT7" s="45"/>
      <c r="AU7" s="45" t="s">
        <v>86</v>
      </c>
      <c r="AV7" s="45"/>
      <c r="AW7" s="50" t="s">
        <v>87</v>
      </c>
      <c r="AX7" s="52" t="s">
        <v>88</v>
      </c>
      <c r="AY7" s="53"/>
    </row>
    <row r="8" spans="1:51" s="39" customFormat="1" ht="28.5" customHeight="1" x14ac:dyDescent="0.2">
      <c r="A8" s="42"/>
      <c r="B8" s="43"/>
      <c r="C8" s="46" t="s">
        <v>1</v>
      </c>
      <c r="D8" s="47"/>
      <c r="E8" s="46" t="s">
        <v>45</v>
      </c>
      <c r="F8" s="47"/>
      <c r="G8" s="46" t="s">
        <v>49</v>
      </c>
      <c r="H8" s="47"/>
      <c r="I8" s="46" t="s">
        <v>48</v>
      </c>
      <c r="J8" s="47"/>
      <c r="K8" s="46" t="s">
        <v>53</v>
      </c>
      <c r="L8" s="47"/>
      <c r="M8" s="46" t="s">
        <v>54</v>
      </c>
      <c r="N8" s="47"/>
      <c r="O8" s="46" t="s">
        <v>55</v>
      </c>
      <c r="P8" s="47"/>
      <c r="Q8" s="46" t="s">
        <v>58</v>
      </c>
      <c r="R8" s="47"/>
      <c r="S8" s="46" t="s">
        <v>59</v>
      </c>
      <c r="T8" s="47"/>
      <c r="U8" s="46" t="s">
        <v>63</v>
      </c>
      <c r="V8" s="47"/>
      <c r="W8" s="46" t="s">
        <v>64</v>
      </c>
      <c r="X8" s="47"/>
      <c r="Y8" s="46" t="s">
        <v>65</v>
      </c>
      <c r="Z8" s="47"/>
      <c r="AA8" s="46" t="s">
        <v>69</v>
      </c>
      <c r="AB8" s="47"/>
      <c r="AC8" s="46" t="s">
        <v>70</v>
      </c>
      <c r="AD8" s="47"/>
      <c r="AE8" s="46" t="s">
        <v>71</v>
      </c>
      <c r="AF8" s="47"/>
      <c r="AG8" s="46" t="s">
        <v>75</v>
      </c>
      <c r="AH8" s="47"/>
      <c r="AI8" s="46" t="s">
        <v>76</v>
      </c>
      <c r="AJ8" s="47"/>
      <c r="AK8" s="46" t="s">
        <v>77</v>
      </c>
      <c r="AL8" s="47"/>
      <c r="AM8" s="46" t="s">
        <v>80</v>
      </c>
      <c r="AN8" s="47"/>
      <c r="AO8" s="46" t="s">
        <v>81</v>
      </c>
      <c r="AP8" s="47"/>
      <c r="AQ8" s="46" t="s">
        <v>83</v>
      </c>
      <c r="AR8" s="47"/>
      <c r="AS8" s="46" t="s">
        <v>85</v>
      </c>
      <c r="AT8" s="47"/>
      <c r="AU8" s="46" t="s">
        <v>92</v>
      </c>
      <c r="AV8" s="47"/>
      <c r="AW8" s="51"/>
      <c r="AX8" s="54"/>
      <c r="AY8" s="55"/>
    </row>
    <row r="9" spans="1:51" s="12" customFormat="1" ht="12.75" x14ac:dyDescent="0.2">
      <c r="A9" s="42"/>
      <c r="B9" s="43"/>
      <c r="C9" s="48" t="s">
        <v>2</v>
      </c>
      <c r="D9" s="49"/>
      <c r="E9" s="48" t="s">
        <v>2</v>
      </c>
      <c r="F9" s="49"/>
      <c r="G9" s="48" t="s">
        <v>2</v>
      </c>
      <c r="H9" s="49"/>
      <c r="I9" s="48" t="s">
        <v>2</v>
      </c>
      <c r="J9" s="49"/>
      <c r="K9" s="48" t="s">
        <v>2</v>
      </c>
      <c r="L9" s="49"/>
      <c r="M9" s="48" t="s">
        <v>2</v>
      </c>
      <c r="N9" s="49"/>
      <c r="O9" s="48" t="s">
        <v>2</v>
      </c>
      <c r="P9" s="49"/>
      <c r="Q9" s="48" t="s">
        <v>2</v>
      </c>
      <c r="R9" s="49"/>
      <c r="S9" s="48" t="s">
        <v>2</v>
      </c>
      <c r="T9" s="49"/>
      <c r="U9" s="48" t="s">
        <v>2</v>
      </c>
      <c r="V9" s="49"/>
      <c r="W9" s="48" t="s">
        <v>2</v>
      </c>
      <c r="X9" s="49"/>
      <c r="Y9" s="48" t="s">
        <v>2</v>
      </c>
      <c r="Z9" s="49"/>
      <c r="AA9" s="48" t="s">
        <v>2</v>
      </c>
      <c r="AB9" s="49"/>
      <c r="AC9" s="48" t="s">
        <v>2</v>
      </c>
      <c r="AD9" s="49"/>
      <c r="AE9" s="48" t="s">
        <v>2</v>
      </c>
      <c r="AF9" s="49"/>
      <c r="AG9" s="48" t="s">
        <v>2</v>
      </c>
      <c r="AH9" s="49"/>
      <c r="AI9" s="48" t="s">
        <v>2</v>
      </c>
      <c r="AJ9" s="49"/>
      <c r="AK9" s="48" t="s">
        <v>2</v>
      </c>
      <c r="AL9" s="49"/>
      <c r="AM9" s="48" t="s">
        <v>2</v>
      </c>
      <c r="AN9" s="49"/>
      <c r="AO9" s="48" t="s">
        <v>2</v>
      </c>
      <c r="AP9" s="49"/>
      <c r="AQ9" s="48" t="s">
        <v>2</v>
      </c>
      <c r="AR9" s="49"/>
      <c r="AS9" s="48" t="s">
        <v>2</v>
      </c>
      <c r="AT9" s="49"/>
      <c r="AU9" s="48" t="s">
        <v>2</v>
      </c>
      <c r="AV9" s="49"/>
      <c r="AW9" s="15" t="s">
        <v>2</v>
      </c>
      <c r="AX9" s="48" t="s">
        <v>2</v>
      </c>
      <c r="AY9" s="49"/>
    </row>
    <row r="10" spans="1:51" s="12" customFormat="1" ht="36" x14ac:dyDescent="0.2">
      <c r="A10" s="44"/>
      <c r="B10" s="43"/>
      <c r="C10" s="16"/>
      <c r="D10" s="17" t="s">
        <v>3</v>
      </c>
      <c r="E10" s="16"/>
      <c r="F10" s="17" t="s">
        <v>3</v>
      </c>
      <c r="G10" s="16"/>
      <c r="H10" s="17" t="s">
        <v>3</v>
      </c>
      <c r="I10" s="16"/>
      <c r="J10" s="17" t="s">
        <v>3</v>
      </c>
      <c r="K10" s="16"/>
      <c r="L10" s="17" t="s">
        <v>3</v>
      </c>
      <c r="M10" s="16"/>
      <c r="N10" s="17" t="s">
        <v>3</v>
      </c>
      <c r="O10" s="16"/>
      <c r="P10" s="17" t="s">
        <v>3</v>
      </c>
      <c r="Q10" s="16"/>
      <c r="R10" s="17" t="s">
        <v>3</v>
      </c>
      <c r="S10" s="16"/>
      <c r="T10" s="17" t="s">
        <v>3</v>
      </c>
      <c r="U10" s="16"/>
      <c r="V10" s="17" t="s">
        <v>3</v>
      </c>
      <c r="W10" s="16"/>
      <c r="X10" s="17" t="s">
        <v>3</v>
      </c>
      <c r="Y10" s="16"/>
      <c r="Z10" s="17" t="s">
        <v>3</v>
      </c>
      <c r="AA10" s="16"/>
      <c r="AB10" s="17" t="s">
        <v>3</v>
      </c>
      <c r="AC10" s="16"/>
      <c r="AD10" s="17" t="s">
        <v>3</v>
      </c>
      <c r="AE10" s="16"/>
      <c r="AF10" s="17" t="s">
        <v>3</v>
      </c>
      <c r="AG10" s="16"/>
      <c r="AH10" s="17" t="s">
        <v>3</v>
      </c>
      <c r="AI10" s="16"/>
      <c r="AJ10" s="17" t="s">
        <v>3</v>
      </c>
      <c r="AK10" s="16"/>
      <c r="AL10" s="17" t="s">
        <v>3</v>
      </c>
      <c r="AM10" s="16"/>
      <c r="AN10" s="17" t="s">
        <v>3</v>
      </c>
      <c r="AO10" s="16"/>
      <c r="AP10" s="17" t="s">
        <v>3</v>
      </c>
      <c r="AQ10" s="16"/>
      <c r="AR10" s="17" t="s">
        <v>3</v>
      </c>
      <c r="AS10" s="16"/>
      <c r="AT10" s="17" t="s">
        <v>3</v>
      </c>
      <c r="AU10" s="16"/>
      <c r="AV10" s="17" t="s">
        <v>3</v>
      </c>
      <c r="AW10" s="18"/>
      <c r="AX10" s="16"/>
      <c r="AY10" s="17" t="s">
        <v>3</v>
      </c>
    </row>
    <row r="11" spans="1:51" s="12" customFormat="1" ht="16.5" customHeight="1" x14ac:dyDescent="0.2">
      <c r="A11" s="19"/>
      <c r="B11" s="20" t="s">
        <v>5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2">
        <v>980803</v>
      </c>
      <c r="AX11" s="23">
        <f>AW11</f>
        <v>980803</v>
      </c>
      <c r="AY11" s="24"/>
    </row>
    <row r="12" spans="1:51" s="12" customFormat="1" ht="12.75" x14ac:dyDescent="0.2">
      <c r="A12" s="25"/>
      <c r="B12" s="26" t="s">
        <v>6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1"/>
      <c r="AW12" s="24"/>
      <c r="AX12" s="24"/>
      <c r="AY12" s="24"/>
    </row>
    <row r="13" spans="1:51" s="12" customFormat="1" ht="12.75" x14ac:dyDescent="0.2">
      <c r="A13" s="27">
        <v>101</v>
      </c>
      <c r="B13" s="28" t="s">
        <v>7</v>
      </c>
      <c r="C13" s="29">
        <v>20426514.890000001</v>
      </c>
      <c r="D13" s="29">
        <v>0</v>
      </c>
      <c r="E13" s="29">
        <v>0</v>
      </c>
      <c r="F13" s="29">
        <v>0</v>
      </c>
      <c r="G13" s="29">
        <v>66795.649999999994</v>
      </c>
      <c r="H13" s="29">
        <v>0</v>
      </c>
      <c r="I13" s="29">
        <v>621346.66</v>
      </c>
      <c r="J13" s="29">
        <v>0</v>
      </c>
      <c r="K13" s="29">
        <v>1184438.93</v>
      </c>
      <c r="L13" s="29">
        <v>0</v>
      </c>
      <c r="M13" s="29">
        <v>255673.89</v>
      </c>
      <c r="N13" s="29">
        <v>0</v>
      </c>
      <c r="O13" s="29">
        <v>999189.25</v>
      </c>
      <c r="P13" s="29">
        <v>0</v>
      </c>
      <c r="Q13" s="29">
        <v>2941436.86</v>
      </c>
      <c r="R13" s="29">
        <v>0</v>
      </c>
      <c r="S13" s="29">
        <v>8306469.1900000004</v>
      </c>
      <c r="T13" s="29">
        <v>0</v>
      </c>
      <c r="U13" s="29">
        <v>1115224.1499999999</v>
      </c>
      <c r="V13" s="29">
        <v>0</v>
      </c>
      <c r="W13" s="29">
        <v>3840221.96</v>
      </c>
      <c r="X13" s="29">
        <v>0</v>
      </c>
      <c r="Y13" s="29">
        <v>1432862.14</v>
      </c>
      <c r="Z13" s="29">
        <v>0</v>
      </c>
      <c r="AA13" s="29">
        <v>2425459.2799999998</v>
      </c>
      <c r="AB13" s="29">
        <v>0</v>
      </c>
      <c r="AC13" s="29">
        <v>2588521.21</v>
      </c>
      <c r="AD13" s="29">
        <v>0</v>
      </c>
      <c r="AE13" s="29">
        <v>843735.44</v>
      </c>
      <c r="AF13" s="29">
        <v>0</v>
      </c>
      <c r="AG13" s="29">
        <v>5484608.5899999999</v>
      </c>
      <c r="AH13" s="29">
        <v>0</v>
      </c>
      <c r="AI13" s="29">
        <v>675796.07</v>
      </c>
      <c r="AJ13" s="29">
        <v>0</v>
      </c>
      <c r="AK13" s="29">
        <v>285828.51</v>
      </c>
      <c r="AL13" s="29">
        <v>0</v>
      </c>
      <c r="AM13" s="29">
        <v>647688.80000000005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1">
        <v>0</v>
      </c>
      <c r="AW13" s="29"/>
      <c r="AX13" s="24">
        <f t="shared" ref="AX13:AX22" si="0">C13+E13+G13+I13+K13+M13+O13+Q13+S13+U13+W13+Y13+AA13+AC13+AE13+AG13+AI13+AK13+AM13+AS13+AU13+AQ13+AO13</f>
        <v>54141811.469999999</v>
      </c>
      <c r="AY13" s="24">
        <f t="shared" ref="AY13:AY22" si="1">D13+F13+H13+J13+L13+N13+P13+R13+T13+V13+X13+Z13+AB13+AD13+AF13+AH13+AJ13+AL13+AN13+AT13+AV13+AR13+AP13</f>
        <v>0</v>
      </c>
    </row>
    <row r="14" spans="1:51" s="12" customFormat="1" ht="12.75" x14ac:dyDescent="0.2">
      <c r="A14" s="27">
        <v>102</v>
      </c>
      <c r="B14" s="28" t="s">
        <v>8</v>
      </c>
      <c r="C14" s="29">
        <v>2909536.4</v>
      </c>
      <c r="D14" s="29">
        <v>0</v>
      </c>
      <c r="E14" s="29">
        <v>0</v>
      </c>
      <c r="F14" s="29">
        <v>0</v>
      </c>
      <c r="G14" s="29">
        <v>4723.92</v>
      </c>
      <c r="H14" s="29">
        <v>0</v>
      </c>
      <c r="I14" s="29">
        <v>44203.62</v>
      </c>
      <c r="J14" s="29">
        <v>0</v>
      </c>
      <c r="K14" s="29">
        <v>86226.31</v>
      </c>
      <c r="L14" s="29">
        <v>0</v>
      </c>
      <c r="M14" s="29">
        <v>18081.75</v>
      </c>
      <c r="N14" s="29">
        <v>0</v>
      </c>
      <c r="O14" s="29">
        <v>70625.09</v>
      </c>
      <c r="P14" s="29">
        <v>0</v>
      </c>
      <c r="Q14" s="29">
        <v>207422.24</v>
      </c>
      <c r="R14" s="29">
        <v>0</v>
      </c>
      <c r="S14" s="29">
        <v>577562.63</v>
      </c>
      <c r="T14" s="29">
        <v>0</v>
      </c>
      <c r="U14" s="29">
        <v>79446.38</v>
      </c>
      <c r="V14" s="29">
        <v>0</v>
      </c>
      <c r="W14" s="29">
        <v>267842.56</v>
      </c>
      <c r="X14" s="29">
        <v>0</v>
      </c>
      <c r="Y14" s="29">
        <v>103179.39</v>
      </c>
      <c r="Z14" s="29">
        <v>0</v>
      </c>
      <c r="AA14" s="29">
        <v>176961.16</v>
      </c>
      <c r="AB14" s="29">
        <v>0</v>
      </c>
      <c r="AC14" s="29">
        <v>185362.91</v>
      </c>
      <c r="AD14" s="29">
        <v>0</v>
      </c>
      <c r="AE14" s="29">
        <v>59646.23</v>
      </c>
      <c r="AF14" s="29">
        <v>0</v>
      </c>
      <c r="AG14" s="29">
        <v>394080.43</v>
      </c>
      <c r="AH14" s="29">
        <v>0</v>
      </c>
      <c r="AI14" s="29">
        <v>48474.49</v>
      </c>
      <c r="AJ14" s="29">
        <v>0</v>
      </c>
      <c r="AK14" s="29">
        <v>20188.02</v>
      </c>
      <c r="AL14" s="29">
        <v>0</v>
      </c>
      <c r="AM14" s="29">
        <v>41568.76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1">
        <v>0</v>
      </c>
      <c r="AW14" s="24"/>
      <c r="AX14" s="24">
        <f t="shared" si="0"/>
        <v>5295132.2899999991</v>
      </c>
      <c r="AY14" s="24">
        <f t="shared" si="1"/>
        <v>0</v>
      </c>
    </row>
    <row r="15" spans="1:51" s="12" customFormat="1" ht="12.75" x14ac:dyDescent="0.2">
      <c r="A15" s="27">
        <v>103</v>
      </c>
      <c r="B15" s="28" t="s">
        <v>9</v>
      </c>
      <c r="C15" s="29">
        <v>12504771.73</v>
      </c>
      <c r="D15" s="29">
        <v>0</v>
      </c>
      <c r="E15" s="29">
        <v>0</v>
      </c>
      <c r="F15" s="29">
        <v>0</v>
      </c>
      <c r="G15" s="29">
        <v>382.72</v>
      </c>
      <c r="H15" s="29">
        <v>0</v>
      </c>
      <c r="I15" s="29">
        <v>114055.8</v>
      </c>
      <c r="J15" s="29">
        <v>0</v>
      </c>
      <c r="K15" s="29">
        <v>226783.14</v>
      </c>
      <c r="L15" s="29">
        <v>0</v>
      </c>
      <c r="M15" s="29">
        <v>1464.9</v>
      </c>
      <c r="N15" s="29">
        <v>0</v>
      </c>
      <c r="O15" s="29">
        <v>481721.74</v>
      </c>
      <c r="P15" s="29">
        <v>0</v>
      </c>
      <c r="Q15" s="29">
        <v>100923.9</v>
      </c>
      <c r="R15" s="29">
        <v>0</v>
      </c>
      <c r="S15" s="29">
        <v>724651.3</v>
      </c>
      <c r="T15" s="29">
        <v>0</v>
      </c>
      <c r="U15" s="29">
        <v>60552387.119999997</v>
      </c>
      <c r="V15" s="29">
        <v>0</v>
      </c>
      <c r="W15" s="29">
        <v>65433.38</v>
      </c>
      <c r="X15" s="29">
        <v>0</v>
      </c>
      <c r="Y15" s="29">
        <v>38808.93</v>
      </c>
      <c r="Z15" s="29">
        <v>0</v>
      </c>
      <c r="AA15" s="29">
        <v>7221013.3700000001</v>
      </c>
      <c r="AB15" s="29">
        <v>0</v>
      </c>
      <c r="AC15" s="29">
        <v>778483.86</v>
      </c>
      <c r="AD15" s="29">
        <v>0</v>
      </c>
      <c r="AE15" s="29">
        <v>205996.6</v>
      </c>
      <c r="AF15" s="29">
        <v>0</v>
      </c>
      <c r="AG15" s="29">
        <v>363336.64</v>
      </c>
      <c r="AH15" s="29">
        <v>3574.07</v>
      </c>
      <c r="AI15" s="29">
        <v>183927.2</v>
      </c>
      <c r="AJ15" s="29">
        <v>0</v>
      </c>
      <c r="AK15" s="29">
        <v>1635.54</v>
      </c>
      <c r="AL15" s="29">
        <v>0</v>
      </c>
      <c r="AM15" s="29">
        <v>50077.279999999999</v>
      </c>
      <c r="AN15" s="29">
        <v>0</v>
      </c>
      <c r="AO15" s="29">
        <v>0</v>
      </c>
      <c r="AP15" s="29">
        <v>0</v>
      </c>
      <c r="AQ15" s="29">
        <v>0</v>
      </c>
      <c r="AR15" s="29">
        <v>0</v>
      </c>
      <c r="AS15" s="29">
        <v>0</v>
      </c>
      <c r="AT15" s="29">
        <v>0</v>
      </c>
      <c r="AU15" s="29">
        <v>0</v>
      </c>
      <c r="AV15" s="21">
        <v>0</v>
      </c>
      <c r="AW15" s="24"/>
      <c r="AX15" s="24">
        <f t="shared" si="0"/>
        <v>83615855.150000006</v>
      </c>
      <c r="AY15" s="24">
        <f t="shared" si="1"/>
        <v>3574.07</v>
      </c>
    </row>
    <row r="16" spans="1:51" s="12" customFormat="1" ht="12.75" x14ac:dyDescent="0.2">
      <c r="A16" s="27">
        <v>104</v>
      </c>
      <c r="B16" s="28" t="s">
        <v>10</v>
      </c>
      <c r="C16" s="29">
        <v>25307457.940000001</v>
      </c>
      <c r="D16" s="29">
        <v>0</v>
      </c>
      <c r="E16" s="29">
        <v>0</v>
      </c>
      <c r="F16" s="29">
        <v>0</v>
      </c>
      <c r="G16" s="29">
        <v>211500</v>
      </c>
      <c r="H16" s="29">
        <v>0</v>
      </c>
      <c r="I16" s="29">
        <v>14499186.560000001</v>
      </c>
      <c r="J16" s="29">
        <v>0</v>
      </c>
      <c r="K16" s="29">
        <v>2299000</v>
      </c>
      <c r="L16" s="29">
        <v>0</v>
      </c>
      <c r="M16" s="29">
        <v>192600</v>
      </c>
      <c r="N16" s="29">
        <v>0</v>
      </c>
      <c r="O16" s="29">
        <v>649904</v>
      </c>
      <c r="P16" s="29">
        <v>0</v>
      </c>
      <c r="Q16" s="29">
        <v>165000</v>
      </c>
      <c r="R16" s="29">
        <v>0</v>
      </c>
      <c r="S16" s="29">
        <v>1520002.57</v>
      </c>
      <c r="T16" s="29">
        <v>0</v>
      </c>
      <c r="U16" s="29">
        <v>53202450.68</v>
      </c>
      <c r="V16" s="29">
        <v>0</v>
      </c>
      <c r="W16" s="29">
        <v>359350</v>
      </c>
      <c r="X16" s="29">
        <v>0</v>
      </c>
      <c r="Y16" s="29">
        <v>6562750</v>
      </c>
      <c r="Z16" s="29">
        <v>0</v>
      </c>
      <c r="AA16" s="29">
        <v>1805814613.98</v>
      </c>
      <c r="AB16" s="29">
        <v>0</v>
      </c>
      <c r="AC16" s="29">
        <v>4113291</v>
      </c>
      <c r="AD16" s="29">
        <v>0</v>
      </c>
      <c r="AE16" s="29">
        <v>10071994.34</v>
      </c>
      <c r="AF16" s="29">
        <v>0</v>
      </c>
      <c r="AG16" s="29">
        <v>13768974.439999999</v>
      </c>
      <c r="AH16" s="29">
        <v>0</v>
      </c>
      <c r="AI16" s="29">
        <v>920000</v>
      </c>
      <c r="AJ16" s="29">
        <v>0</v>
      </c>
      <c r="AK16" s="29">
        <v>2218525.56</v>
      </c>
      <c r="AL16" s="29">
        <v>0</v>
      </c>
      <c r="AM16" s="29">
        <v>130318.72</v>
      </c>
      <c r="AN16" s="29">
        <v>0</v>
      </c>
      <c r="AO16" s="29">
        <v>0</v>
      </c>
      <c r="AP16" s="29">
        <v>0</v>
      </c>
      <c r="AQ16" s="29">
        <v>0</v>
      </c>
      <c r="AR16" s="29">
        <v>0</v>
      </c>
      <c r="AS16" s="29">
        <v>0</v>
      </c>
      <c r="AT16" s="29">
        <v>0</v>
      </c>
      <c r="AU16" s="29">
        <v>0</v>
      </c>
      <c r="AV16" s="21">
        <v>0</v>
      </c>
      <c r="AW16" s="24"/>
      <c r="AX16" s="24">
        <f t="shared" si="0"/>
        <v>1942006919.79</v>
      </c>
      <c r="AY16" s="24">
        <f t="shared" si="1"/>
        <v>0</v>
      </c>
    </row>
    <row r="17" spans="1:51" s="12" customFormat="1" ht="12.75" x14ac:dyDescent="0.2">
      <c r="A17" s="27">
        <v>105</v>
      </c>
      <c r="B17" s="28" t="s">
        <v>14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29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1">
        <v>0</v>
      </c>
      <c r="AW17" s="24"/>
      <c r="AX17" s="24">
        <f t="shared" si="0"/>
        <v>0</v>
      </c>
      <c r="AY17" s="24">
        <f t="shared" si="1"/>
        <v>0</v>
      </c>
    </row>
    <row r="18" spans="1:51" s="12" customFormat="1" ht="12.75" x14ac:dyDescent="0.2">
      <c r="A18" s="27">
        <v>106</v>
      </c>
      <c r="B18" s="28" t="s">
        <v>15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  <c r="R18" s="29">
        <v>0</v>
      </c>
      <c r="S18" s="29">
        <v>0</v>
      </c>
      <c r="T18" s="29">
        <v>0</v>
      </c>
      <c r="U18" s="29">
        <v>0</v>
      </c>
      <c r="V18" s="29">
        <v>0</v>
      </c>
      <c r="W18" s="29">
        <v>0</v>
      </c>
      <c r="X18" s="29">
        <v>0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0</v>
      </c>
      <c r="AF18" s="29">
        <v>0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0</v>
      </c>
      <c r="AS18" s="29">
        <v>0</v>
      </c>
      <c r="AT18" s="29">
        <v>0</v>
      </c>
      <c r="AU18" s="29">
        <v>0</v>
      </c>
      <c r="AV18" s="21">
        <v>0</v>
      </c>
      <c r="AW18" s="24"/>
      <c r="AX18" s="24">
        <f t="shared" si="0"/>
        <v>0</v>
      </c>
      <c r="AY18" s="24">
        <f t="shared" si="1"/>
        <v>0</v>
      </c>
    </row>
    <row r="19" spans="1:51" s="12" customFormat="1" ht="12.75" x14ac:dyDescent="0.2">
      <c r="A19" s="27">
        <v>107</v>
      </c>
      <c r="B19" s="28" t="s">
        <v>11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9">
        <v>0</v>
      </c>
      <c r="W19" s="29">
        <v>0</v>
      </c>
      <c r="X19" s="29">
        <v>0</v>
      </c>
      <c r="Y19" s="29">
        <v>0</v>
      </c>
      <c r="Z19" s="29">
        <v>0</v>
      </c>
      <c r="AA19" s="29">
        <v>575059.75</v>
      </c>
      <c r="AB19" s="29">
        <v>0</v>
      </c>
      <c r="AC19" s="29">
        <v>0</v>
      </c>
      <c r="AD19" s="29">
        <v>0</v>
      </c>
      <c r="AE19" s="29">
        <v>0</v>
      </c>
      <c r="AF19" s="29">
        <v>0</v>
      </c>
      <c r="AG19" s="29">
        <v>0</v>
      </c>
      <c r="AH19" s="29">
        <v>0</v>
      </c>
      <c r="AI19" s="29">
        <v>0</v>
      </c>
      <c r="AJ19" s="29">
        <v>0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40273497.649999999</v>
      </c>
      <c r="AR19" s="29">
        <v>0</v>
      </c>
      <c r="AS19" s="29">
        <v>0</v>
      </c>
      <c r="AT19" s="29">
        <v>0</v>
      </c>
      <c r="AU19" s="29">
        <v>0</v>
      </c>
      <c r="AV19" s="21">
        <v>0</v>
      </c>
      <c r="AW19" s="24"/>
      <c r="AX19" s="24">
        <f t="shared" si="0"/>
        <v>40848557.399999999</v>
      </c>
      <c r="AY19" s="24">
        <f t="shared" si="1"/>
        <v>0</v>
      </c>
    </row>
    <row r="20" spans="1:51" s="12" customFormat="1" ht="12.75" x14ac:dyDescent="0.2">
      <c r="A20" s="27">
        <v>108</v>
      </c>
      <c r="B20" s="28" t="s">
        <v>17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29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1">
        <v>0</v>
      </c>
      <c r="AW20" s="24"/>
      <c r="AX20" s="24">
        <f t="shared" si="0"/>
        <v>0</v>
      </c>
      <c r="AY20" s="24">
        <f t="shared" si="1"/>
        <v>0</v>
      </c>
    </row>
    <row r="21" spans="1:51" s="12" customFormat="1" ht="12.75" x14ac:dyDescent="0.2">
      <c r="A21" s="27">
        <v>109</v>
      </c>
      <c r="B21" s="28" t="s">
        <v>12</v>
      </c>
      <c r="C21" s="29">
        <v>195483.83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39875.33</v>
      </c>
      <c r="R21" s="29">
        <v>0</v>
      </c>
      <c r="S21" s="29">
        <v>5000</v>
      </c>
      <c r="T21" s="29">
        <v>0</v>
      </c>
      <c r="U21" s="29">
        <v>0</v>
      </c>
      <c r="V21" s="29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29">
        <v>0</v>
      </c>
      <c r="AG21" s="29">
        <v>147640.84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0</v>
      </c>
      <c r="AS21" s="29">
        <v>0</v>
      </c>
      <c r="AT21" s="29">
        <v>0</v>
      </c>
      <c r="AU21" s="29">
        <v>0</v>
      </c>
      <c r="AV21" s="21">
        <v>0</v>
      </c>
      <c r="AW21" s="24"/>
      <c r="AX21" s="24">
        <f t="shared" si="0"/>
        <v>388000</v>
      </c>
      <c r="AY21" s="24">
        <f t="shared" si="1"/>
        <v>0</v>
      </c>
    </row>
    <row r="22" spans="1:51" s="12" customFormat="1" ht="12.75" x14ac:dyDescent="0.2">
      <c r="A22" s="27">
        <v>110</v>
      </c>
      <c r="B22" s="28" t="s">
        <v>13</v>
      </c>
      <c r="C22" s="29">
        <v>476000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2500</v>
      </c>
      <c r="T22" s="29">
        <v>0</v>
      </c>
      <c r="U22" s="29">
        <v>0</v>
      </c>
      <c r="V22" s="29">
        <v>0</v>
      </c>
      <c r="W22" s="29">
        <v>3300</v>
      </c>
      <c r="X22" s="29">
        <v>0</v>
      </c>
      <c r="Y22" s="29">
        <v>0</v>
      </c>
      <c r="Z22" s="29">
        <v>0</v>
      </c>
      <c r="AA22" s="29">
        <v>0</v>
      </c>
      <c r="AB22" s="29">
        <v>0</v>
      </c>
      <c r="AC22" s="29">
        <v>0</v>
      </c>
      <c r="AD22" s="29">
        <v>0</v>
      </c>
      <c r="AE22" s="29">
        <v>0</v>
      </c>
      <c r="AF22" s="29">
        <v>0</v>
      </c>
      <c r="AG22" s="29">
        <v>251000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31520813.93</v>
      </c>
      <c r="AP22" s="29">
        <v>0</v>
      </c>
      <c r="AQ22" s="29">
        <v>0</v>
      </c>
      <c r="AR22" s="29">
        <v>0</v>
      </c>
      <c r="AS22" s="29">
        <v>0</v>
      </c>
      <c r="AT22" s="29">
        <v>0</v>
      </c>
      <c r="AU22" s="29">
        <v>0</v>
      </c>
      <c r="AV22" s="21">
        <v>0</v>
      </c>
      <c r="AW22" s="24"/>
      <c r="AX22" s="24">
        <f t="shared" si="0"/>
        <v>32253613.93</v>
      </c>
      <c r="AY22" s="24">
        <f t="shared" si="1"/>
        <v>0</v>
      </c>
    </row>
    <row r="23" spans="1:51" s="13" customFormat="1" ht="12.75" x14ac:dyDescent="0.2">
      <c r="A23" s="25">
        <v>100</v>
      </c>
      <c r="B23" s="26" t="s">
        <v>18</v>
      </c>
      <c r="C23" s="30">
        <v>61819764.789999992</v>
      </c>
      <c r="D23" s="30">
        <v>0</v>
      </c>
      <c r="E23" s="30">
        <v>0</v>
      </c>
      <c r="F23" s="30">
        <v>0</v>
      </c>
      <c r="G23" s="30">
        <v>283402.28999999998</v>
      </c>
      <c r="H23" s="30">
        <v>0</v>
      </c>
      <c r="I23" s="30">
        <v>15278792.640000001</v>
      </c>
      <c r="J23" s="30">
        <v>0</v>
      </c>
      <c r="K23" s="30">
        <v>3796448.38</v>
      </c>
      <c r="L23" s="30">
        <v>0</v>
      </c>
      <c r="M23" s="30">
        <v>467820.54000000004</v>
      </c>
      <c r="N23" s="30">
        <v>0</v>
      </c>
      <c r="O23" s="30">
        <v>2201440.08</v>
      </c>
      <c r="P23" s="30">
        <v>0</v>
      </c>
      <c r="Q23" s="30">
        <v>3454658.3299999996</v>
      </c>
      <c r="R23" s="30">
        <v>0</v>
      </c>
      <c r="S23" s="30">
        <v>11136185.690000001</v>
      </c>
      <c r="T23" s="30">
        <v>0</v>
      </c>
      <c r="U23" s="30">
        <v>114949508.33</v>
      </c>
      <c r="V23" s="30">
        <v>0</v>
      </c>
      <c r="W23" s="30">
        <v>4536147.9000000004</v>
      </c>
      <c r="X23" s="30">
        <v>0</v>
      </c>
      <c r="Y23" s="30">
        <v>8137600.46</v>
      </c>
      <c r="Z23" s="30">
        <v>0</v>
      </c>
      <c r="AA23" s="30">
        <v>1816213107.54</v>
      </c>
      <c r="AB23" s="30">
        <v>0</v>
      </c>
      <c r="AC23" s="30">
        <v>7665658.9800000004</v>
      </c>
      <c r="AD23" s="30">
        <v>0</v>
      </c>
      <c r="AE23" s="30">
        <v>11181372.609999999</v>
      </c>
      <c r="AF23" s="30">
        <v>0</v>
      </c>
      <c r="AG23" s="30">
        <v>20409640.939999998</v>
      </c>
      <c r="AH23" s="30">
        <v>3574.07</v>
      </c>
      <c r="AI23" s="30">
        <v>1828197.76</v>
      </c>
      <c r="AJ23" s="30">
        <v>0</v>
      </c>
      <c r="AK23" s="30">
        <v>2526177.63</v>
      </c>
      <c r="AL23" s="30">
        <v>0</v>
      </c>
      <c r="AM23" s="30">
        <v>869653.56</v>
      </c>
      <c r="AN23" s="30">
        <v>0</v>
      </c>
      <c r="AO23" s="30">
        <v>31520813.93</v>
      </c>
      <c r="AP23" s="30">
        <v>0</v>
      </c>
      <c r="AQ23" s="30">
        <v>40273497.649999999</v>
      </c>
      <c r="AR23" s="30">
        <v>0</v>
      </c>
      <c r="AS23" s="30">
        <v>0</v>
      </c>
      <c r="AT23" s="30">
        <v>0</v>
      </c>
      <c r="AU23" s="30">
        <v>0</v>
      </c>
      <c r="AV23" s="21">
        <v>0</v>
      </c>
      <c r="AW23" s="30">
        <f t="shared" ref="AW23" si="2">SUM(AW13:AW22)</f>
        <v>0</v>
      </c>
      <c r="AX23" s="31">
        <f>SUM(AX13:AX22)</f>
        <v>2158549890.0300002</v>
      </c>
      <c r="AY23" s="31">
        <f t="shared" ref="AY23" si="3">SUM(AY13:AY22)</f>
        <v>3574.07</v>
      </c>
    </row>
    <row r="24" spans="1:51" s="12" customFormat="1" ht="12.75" x14ac:dyDescent="0.2">
      <c r="A24" s="27"/>
      <c r="B24" s="28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1"/>
      <c r="AW24" s="20"/>
      <c r="AX24" s="24"/>
      <c r="AY24" s="24"/>
    </row>
    <row r="25" spans="1:51" s="12" customFormat="1" ht="12.75" x14ac:dyDescent="0.2">
      <c r="A25" s="27"/>
      <c r="B25" s="26" t="s">
        <v>16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1"/>
      <c r="AW25" s="20"/>
      <c r="AX25" s="24"/>
      <c r="AY25" s="24"/>
    </row>
    <row r="26" spans="1:51" s="12" customFormat="1" ht="12.75" x14ac:dyDescent="0.2">
      <c r="A26" s="27">
        <v>201</v>
      </c>
      <c r="B26" s="28" t="s">
        <v>43</v>
      </c>
      <c r="C26" s="29">
        <v>0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29">
        <v>0</v>
      </c>
      <c r="AG26" s="29">
        <v>0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0</v>
      </c>
      <c r="AR26" s="29">
        <v>0</v>
      </c>
      <c r="AS26" s="29">
        <v>0</v>
      </c>
      <c r="AT26" s="29">
        <v>0</v>
      </c>
      <c r="AU26" s="29">
        <v>0</v>
      </c>
      <c r="AV26" s="21">
        <v>0</v>
      </c>
      <c r="AW26" s="24">
        <f>SUM(AW13:AW22)</f>
        <v>0</v>
      </c>
      <c r="AX26" s="24">
        <f t="shared" ref="AX26:AY30" si="4">C26+E26+G26+I26+K26+M26+O26+Q26+S26+U26+W26+Y26+AA26+AC26+AE26+AG26+AI26+AK26+AM26+AS26+AU26+AQ26+AO26</f>
        <v>0</v>
      </c>
      <c r="AY26" s="24">
        <f t="shared" si="4"/>
        <v>0</v>
      </c>
    </row>
    <row r="27" spans="1:51" s="12" customFormat="1" ht="12.75" x14ac:dyDescent="0.2">
      <c r="A27" s="27">
        <v>202</v>
      </c>
      <c r="B27" s="28" t="s">
        <v>39</v>
      </c>
      <c r="C27" s="29">
        <v>363420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800000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845000</v>
      </c>
      <c r="T27" s="29">
        <v>0</v>
      </c>
      <c r="U27" s="29">
        <v>1500707.41</v>
      </c>
      <c r="V27" s="29">
        <v>0</v>
      </c>
      <c r="W27" s="29">
        <v>1035225</v>
      </c>
      <c r="X27" s="29">
        <v>0</v>
      </c>
      <c r="Y27" s="29">
        <v>0</v>
      </c>
      <c r="Z27" s="29">
        <v>0</v>
      </c>
      <c r="AA27" s="29">
        <v>785000</v>
      </c>
      <c r="AB27" s="29">
        <v>0</v>
      </c>
      <c r="AC27" s="29">
        <v>0</v>
      </c>
      <c r="AD27" s="29">
        <v>0</v>
      </c>
      <c r="AE27" s="29">
        <v>0</v>
      </c>
      <c r="AF27" s="29">
        <v>0</v>
      </c>
      <c r="AG27" s="29">
        <v>27000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1">
        <v>0</v>
      </c>
      <c r="AW27" s="24"/>
      <c r="AX27" s="24">
        <f t="shared" si="4"/>
        <v>5356352.41</v>
      </c>
      <c r="AY27" s="24">
        <f t="shared" si="4"/>
        <v>0</v>
      </c>
    </row>
    <row r="28" spans="1:51" s="12" customFormat="1" ht="12.75" x14ac:dyDescent="0.2">
      <c r="A28" s="27">
        <v>203</v>
      </c>
      <c r="B28" s="28" t="s">
        <v>40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29">
        <v>13385.66</v>
      </c>
      <c r="R28" s="29">
        <v>0</v>
      </c>
      <c r="S28" s="29">
        <v>4502500</v>
      </c>
      <c r="T28" s="29">
        <v>0</v>
      </c>
      <c r="U28" s="29">
        <v>3000000</v>
      </c>
      <c r="V28" s="29">
        <v>0</v>
      </c>
      <c r="W28" s="29">
        <v>0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1350000</v>
      </c>
      <c r="AD28" s="29">
        <v>0</v>
      </c>
      <c r="AE28" s="29">
        <v>0</v>
      </c>
      <c r="AF28" s="29">
        <v>0</v>
      </c>
      <c r="AG28" s="29">
        <v>6355000</v>
      </c>
      <c r="AH28" s="29">
        <v>0</v>
      </c>
      <c r="AI28" s="29">
        <v>2000000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1">
        <v>0</v>
      </c>
      <c r="AW28" s="24"/>
      <c r="AX28" s="24">
        <f t="shared" si="4"/>
        <v>17220885.66</v>
      </c>
      <c r="AY28" s="24">
        <f t="shared" si="4"/>
        <v>0</v>
      </c>
    </row>
    <row r="29" spans="1:51" s="12" customFormat="1" ht="12.75" x14ac:dyDescent="0.2">
      <c r="A29" s="27">
        <v>204</v>
      </c>
      <c r="B29" s="28" t="s">
        <v>41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31687.95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1">
        <v>0</v>
      </c>
      <c r="AW29" s="24"/>
      <c r="AX29" s="24">
        <f t="shared" si="4"/>
        <v>31687.95</v>
      </c>
      <c r="AY29" s="24">
        <f t="shared" si="4"/>
        <v>0</v>
      </c>
    </row>
    <row r="30" spans="1:51" s="12" customFormat="1" ht="12.75" x14ac:dyDescent="0.2">
      <c r="A30" s="27">
        <v>205</v>
      </c>
      <c r="B30" s="28" t="s">
        <v>42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8000000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1">
        <v>0</v>
      </c>
      <c r="AW30" s="24"/>
      <c r="AX30" s="24">
        <f t="shared" si="4"/>
        <v>8000000</v>
      </c>
      <c r="AY30" s="24">
        <f t="shared" si="4"/>
        <v>0</v>
      </c>
    </row>
    <row r="31" spans="1:51" s="13" customFormat="1" ht="12.75" x14ac:dyDescent="0.2">
      <c r="A31" s="25">
        <v>200</v>
      </c>
      <c r="B31" s="26" t="s">
        <v>19</v>
      </c>
      <c r="C31" s="30">
        <v>363420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800000</v>
      </c>
      <c r="N31" s="30">
        <v>0</v>
      </c>
      <c r="O31" s="30">
        <v>0</v>
      </c>
      <c r="P31" s="30">
        <v>0</v>
      </c>
      <c r="Q31" s="30">
        <v>13385.66</v>
      </c>
      <c r="R31" s="30">
        <v>0</v>
      </c>
      <c r="S31" s="30">
        <v>5347500</v>
      </c>
      <c r="T31" s="30">
        <v>0</v>
      </c>
      <c r="U31" s="30">
        <v>4500707.41</v>
      </c>
      <c r="V31" s="30">
        <v>0</v>
      </c>
      <c r="W31" s="30">
        <v>1035225</v>
      </c>
      <c r="X31" s="30">
        <v>0</v>
      </c>
      <c r="Y31" s="30">
        <v>0</v>
      </c>
      <c r="Z31" s="30">
        <v>0</v>
      </c>
      <c r="AA31" s="30">
        <v>785000</v>
      </c>
      <c r="AB31" s="30">
        <v>0</v>
      </c>
      <c r="AC31" s="30">
        <v>1381687.95</v>
      </c>
      <c r="AD31" s="30">
        <v>0</v>
      </c>
      <c r="AE31" s="30">
        <v>0</v>
      </c>
      <c r="AF31" s="30">
        <v>0</v>
      </c>
      <c r="AG31" s="30">
        <v>6382000</v>
      </c>
      <c r="AH31" s="30">
        <v>0</v>
      </c>
      <c r="AI31" s="30">
        <v>2000000</v>
      </c>
      <c r="AJ31" s="30">
        <v>0</v>
      </c>
      <c r="AK31" s="30">
        <v>0</v>
      </c>
      <c r="AL31" s="30">
        <v>0</v>
      </c>
      <c r="AM31" s="30">
        <v>0</v>
      </c>
      <c r="AN31" s="30">
        <v>0</v>
      </c>
      <c r="AO31" s="30">
        <v>8000000</v>
      </c>
      <c r="AP31" s="30">
        <v>0</v>
      </c>
      <c r="AQ31" s="30">
        <v>0</v>
      </c>
      <c r="AR31" s="30">
        <v>0</v>
      </c>
      <c r="AS31" s="30">
        <v>0</v>
      </c>
      <c r="AT31" s="30">
        <v>0</v>
      </c>
      <c r="AU31" s="30">
        <v>0</v>
      </c>
      <c r="AV31" s="21">
        <v>0</v>
      </c>
      <c r="AW31" s="30">
        <f t="shared" ref="AW31" si="5">SUM(AW26:AW30)</f>
        <v>0</v>
      </c>
      <c r="AX31" s="31">
        <f>SUM(AX26:AX30)</f>
        <v>30608926.02</v>
      </c>
      <c r="AY31" s="31">
        <f t="shared" ref="AY31" si="6">SUM(AY26:AY30)</f>
        <v>0</v>
      </c>
    </row>
    <row r="32" spans="1:51" s="12" customFormat="1" ht="12.75" x14ac:dyDescent="0.2">
      <c r="A32" s="27"/>
      <c r="B32" s="28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1"/>
      <c r="AW32" s="20"/>
      <c r="AX32" s="24"/>
      <c r="AY32" s="24"/>
    </row>
    <row r="33" spans="1:51" s="12" customFormat="1" ht="24" x14ac:dyDescent="0.2">
      <c r="A33" s="27"/>
      <c r="B33" s="32" t="s">
        <v>25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1"/>
      <c r="AW33" s="20"/>
      <c r="AX33" s="24"/>
      <c r="AY33" s="24"/>
    </row>
    <row r="34" spans="1:51" s="12" customFormat="1" ht="12.75" x14ac:dyDescent="0.2">
      <c r="A34" s="27">
        <v>301</v>
      </c>
      <c r="B34" s="28" t="s">
        <v>24</v>
      </c>
      <c r="C34" s="29">
        <v>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29">
        <v>0</v>
      </c>
      <c r="W34" s="29">
        <v>0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0</v>
      </c>
      <c r="AR34" s="29">
        <v>0</v>
      </c>
      <c r="AS34" s="29">
        <v>0</v>
      </c>
      <c r="AT34" s="29">
        <v>0</v>
      </c>
      <c r="AU34" s="29">
        <v>0</v>
      </c>
      <c r="AV34" s="21">
        <v>0</v>
      </c>
      <c r="AW34" s="24"/>
      <c r="AX34" s="24">
        <f t="shared" ref="AX34:AY37" si="7">C34+E34+G34+I34+K34+M34+O34+Q34+S34+U34+W34+Y34+AA34+AC34+AE34+AG34+AI34+AK34+AM34+AS34+AU34+AQ34+AO34</f>
        <v>0</v>
      </c>
      <c r="AY34" s="24">
        <f t="shared" si="7"/>
        <v>0</v>
      </c>
    </row>
    <row r="35" spans="1:51" s="12" customFormat="1" ht="12.75" x14ac:dyDescent="0.2">
      <c r="A35" s="27">
        <v>302</v>
      </c>
      <c r="B35" s="28" t="s">
        <v>21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1">
        <v>0</v>
      </c>
      <c r="AW35" s="24"/>
      <c r="AX35" s="24">
        <f t="shared" si="7"/>
        <v>0</v>
      </c>
      <c r="AY35" s="24">
        <f t="shared" si="7"/>
        <v>0</v>
      </c>
    </row>
    <row r="36" spans="1:51" s="12" customFormat="1" ht="12.75" x14ac:dyDescent="0.2">
      <c r="A36" s="27">
        <v>303</v>
      </c>
      <c r="B36" s="28" t="s">
        <v>22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1">
        <v>0</v>
      </c>
      <c r="AW36" s="24"/>
      <c r="AX36" s="24">
        <f t="shared" si="7"/>
        <v>0</v>
      </c>
      <c r="AY36" s="24">
        <f t="shared" si="7"/>
        <v>0</v>
      </c>
    </row>
    <row r="37" spans="1:51" s="12" customFormat="1" ht="12.75" x14ac:dyDescent="0.2">
      <c r="A37" s="27">
        <v>304</v>
      </c>
      <c r="B37" s="28" t="s">
        <v>23</v>
      </c>
      <c r="C37" s="29">
        <v>150000000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7107333.3399999999</v>
      </c>
      <c r="AR37" s="29">
        <v>0</v>
      </c>
      <c r="AS37" s="29">
        <v>0</v>
      </c>
      <c r="AT37" s="29">
        <v>0</v>
      </c>
      <c r="AU37" s="29">
        <v>0</v>
      </c>
      <c r="AV37" s="21">
        <v>0</v>
      </c>
      <c r="AW37" s="24"/>
      <c r="AX37" s="24">
        <f t="shared" si="7"/>
        <v>157107333.34</v>
      </c>
      <c r="AY37" s="24">
        <f t="shared" si="7"/>
        <v>0</v>
      </c>
    </row>
    <row r="38" spans="1:51" s="13" customFormat="1" ht="12.75" x14ac:dyDescent="0.2">
      <c r="A38" s="25">
        <v>300</v>
      </c>
      <c r="B38" s="26" t="s">
        <v>20</v>
      </c>
      <c r="C38" s="30">
        <v>150000000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30">
        <v>0</v>
      </c>
      <c r="AL38" s="30">
        <v>0</v>
      </c>
      <c r="AM38" s="30">
        <v>0</v>
      </c>
      <c r="AN38" s="30">
        <v>0</v>
      </c>
      <c r="AO38" s="30">
        <v>0</v>
      </c>
      <c r="AP38" s="30">
        <v>0</v>
      </c>
      <c r="AQ38" s="30">
        <v>7107333.3399999999</v>
      </c>
      <c r="AR38" s="30">
        <v>0</v>
      </c>
      <c r="AS38" s="30">
        <v>0</v>
      </c>
      <c r="AT38" s="30">
        <v>0</v>
      </c>
      <c r="AU38" s="30">
        <v>0</v>
      </c>
      <c r="AV38" s="21">
        <v>0</v>
      </c>
      <c r="AW38" s="30">
        <f t="shared" ref="AW38" si="8">SUM(AW34:AW37)</f>
        <v>0</v>
      </c>
      <c r="AX38" s="31">
        <f>SUM(AX34:AX37)</f>
        <v>157107333.34</v>
      </c>
      <c r="AY38" s="31">
        <f t="shared" ref="AY38" si="9">SUM(AY34:AY37)</f>
        <v>0</v>
      </c>
    </row>
    <row r="39" spans="1:51" s="12" customFormat="1" ht="12.75" x14ac:dyDescent="0.2">
      <c r="A39" s="27"/>
      <c r="B39" s="28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1"/>
      <c r="AW39" s="20"/>
      <c r="AX39" s="24"/>
      <c r="AY39" s="24"/>
    </row>
    <row r="40" spans="1:51" s="12" customFormat="1" ht="12.75" x14ac:dyDescent="0.2">
      <c r="A40" s="27"/>
      <c r="B40" s="32" t="s">
        <v>26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1"/>
      <c r="AW40" s="20"/>
      <c r="AX40" s="24"/>
      <c r="AY40" s="24"/>
    </row>
    <row r="41" spans="1:51" s="12" customFormat="1" ht="12.75" x14ac:dyDescent="0.2">
      <c r="A41" s="27">
        <v>401</v>
      </c>
      <c r="B41" s="33" t="s">
        <v>31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7250000</v>
      </c>
      <c r="AR41" s="29">
        <v>0</v>
      </c>
      <c r="AS41" s="29">
        <v>0</v>
      </c>
      <c r="AT41" s="29">
        <v>0</v>
      </c>
      <c r="AU41" s="29">
        <v>0</v>
      </c>
      <c r="AV41" s="21">
        <v>0</v>
      </c>
      <c r="AW41" s="24"/>
      <c r="AX41" s="24">
        <f t="shared" ref="AX41:AY45" si="10">C41+E41+G41+I41+K41+M41+O41+Q41+S41+U41+W41+Y41+AA41+AC41+AE41+AG41+AI41+AK41+AM41+AS41+AU41+AQ41+AO41</f>
        <v>7250000</v>
      </c>
      <c r="AY41" s="24">
        <f t="shared" si="10"/>
        <v>0</v>
      </c>
    </row>
    <row r="42" spans="1:51" s="12" customFormat="1" ht="12.75" x14ac:dyDescent="0.2">
      <c r="A42" s="27">
        <v>402</v>
      </c>
      <c r="B42" s="33" t="s">
        <v>29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1">
        <v>0</v>
      </c>
      <c r="AW42" s="24"/>
      <c r="AX42" s="24">
        <f t="shared" si="10"/>
        <v>0</v>
      </c>
      <c r="AY42" s="24">
        <f t="shared" si="10"/>
        <v>0</v>
      </c>
    </row>
    <row r="43" spans="1:51" s="12" customFormat="1" ht="24" x14ac:dyDescent="0.2">
      <c r="A43" s="27">
        <v>403</v>
      </c>
      <c r="B43" s="33" t="s">
        <v>28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359759.55</v>
      </c>
      <c r="T43" s="29">
        <v>0</v>
      </c>
      <c r="U43" s="29">
        <v>0</v>
      </c>
      <c r="V43" s="29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1000731.52</v>
      </c>
      <c r="AB43" s="29">
        <v>0</v>
      </c>
      <c r="AC43" s="29">
        <v>0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10836098.98</v>
      </c>
      <c r="AR43" s="29">
        <v>0</v>
      </c>
      <c r="AS43" s="29">
        <v>0</v>
      </c>
      <c r="AT43" s="29">
        <v>0</v>
      </c>
      <c r="AU43" s="29">
        <v>0</v>
      </c>
      <c r="AV43" s="21">
        <v>0</v>
      </c>
      <c r="AW43" s="24"/>
      <c r="AX43" s="24">
        <f t="shared" si="10"/>
        <v>12196590.050000001</v>
      </c>
      <c r="AY43" s="24">
        <f t="shared" si="10"/>
        <v>0</v>
      </c>
    </row>
    <row r="44" spans="1:51" s="12" customFormat="1" ht="12.75" x14ac:dyDescent="0.2">
      <c r="A44" s="27">
        <v>404</v>
      </c>
      <c r="B44" s="33" t="s">
        <v>30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0</v>
      </c>
      <c r="Y44" s="29">
        <v>0</v>
      </c>
      <c r="Z44" s="29">
        <v>0</v>
      </c>
      <c r="AA44" s="29">
        <v>0</v>
      </c>
      <c r="AB44" s="29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1">
        <v>0</v>
      </c>
      <c r="AW44" s="24"/>
      <c r="AX44" s="24">
        <f t="shared" si="10"/>
        <v>0</v>
      </c>
      <c r="AY44" s="24">
        <f t="shared" si="10"/>
        <v>0</v>
      </c>
    </row>
    <row r="45" spans="1:51" s="12" customFormat="1" ht="12.75" x14ac:dyDescent="0.2">
      <c r="A45" s="27">
        <v>405</v>
      </c>
      <c r="B45" s="33" t="s">
        <v>94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26719171.050000001</v>
      </c>
      <c r="AP45" s="29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1">
        <v>0</v>
      </c>
      <c r="AW45" s="24">
        <v>0</v>
      </c>
      <c r="AX45" s="24">
        <f t="shared" si="10"/>
        <v>26719171.050000001</v>
      </c>
      <c r="AY45" s="24">
        <f t="shared" si="10"/>
        <v>0</v>
      </c>
    </row>
    <row r="46" spans="1:51" s="13" customFormat="1" ht="12.75" x14ac:dyDescent="0.2">
      <c r="A46" s="25">
        <v>400</v>
      </c>
      <c r="B46" s="32" t="s">
        <v>27</v>
      </c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359759.55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0</v>
      </c>
      <c r="AA46" s="30">
        <v>1000731.52</v>
      </c>
      <c r="AB46" s="30">
        <v>0</v>
      </c>
      <c r="AC46" s="30">
        <v>0</v>
      </c>
      <c r="AD46" s="30">
        <v>0</v>
      </c>
      <c r="AE46" s="30">
        <v>0</v>
      </c>
      <c r="AF46" s="30">
        <v>0</v>
      </c>
      <c r="AG46" s="30">
        <v>0</v>
      </c>
      <c r="AH46" s="30">
        <v>0</v>
      </c>
      <c r="AI46" s="30">
        <v>0</v>
      </c>
      <c r="AJ46" s="30">
        <v>0</v>
      </c>
      <c r="AK46" s="30">
        <v>0</v>
      </c>
      <c r="AL46" s="30">
        <v>0</v>
      </c>
      <c r="AM46" s="30">
        <v>0</v>
      </c>
      <c r="AN46" s="30">
        <v>0</v>
      </c>
      <c r="AO46" s="30">
        <v>26719171.050000001</v>
      </c>
      <c r="AP46" s="30">
        <v>0</v>
      </c>
      <c r="AQ46" s="30">
        <v>18086098.98</v>
      </c>
      <c r="AR46" s="30">
        <v>0</v>
      </c>
      <c r="AS46" s="30">
        <v>0</v>
      </c>
      <c r="AT46" s="30">
        <v>0</v>
      </c>
      <c r="AU46" s="30">
        <v>0</v>
      </c>
      <c r="AV46" s="21">
        <v>0</v>
      </c>
      <c r="AW46" s="30">
        <f t="shared" ref="AW46" si="11">SUM(AW41:AW45)</f>
        <v>0</v>
      </c>
      <c r="AX46" s="31">
        <f>SUM(AX41:AX45)</f>
        <v>46165761.100000001</v>
      </c>
      <c r="AY46" s="31">
        <f t="shared" ref="AY46" si="12">SUM(AY41:AY45)</f>
        <v>0</v>
      </c>
    </row>
    <row r="47" spans="1:51" s="12" customFormat="1" ht="12.75" x14ac:dyDescent="0.2">
      <c r="A47" s="27"/>
      <c r="B47" s="33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1"/>
      <c r="AW47" s="20"/>
      <c r="AX47" s="24"/>
      <c r="AY47" s="24"/>
    </row>
    <row r="48" spans="1:51" s="12" customFormat="1" ht="24" x14ac:dyDescent="0.2">
      <c r="A48" s="27"/>
      <c r="B48" s="32" t="s">
        <v>32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1"/>
      <c r="AW48" s="20"/>
      <c r="AX48" s="24"/>
      <c r="AY48" s="24"/>
    </row>
    <row r="49" spans="1:51" s="12" customFormat="1" ht="24" x14ac:dyDescent="0.2">
      <c r="A49" s="27">
        <v>501</v>
      </c>
      <c r="B49" s="33" t="s">
        <v>33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1">
        <v>0</v>
      </c>
      <c r="AW49" s="24"/>
      <c r="AX49" s="24">
        <f>C49+E49+G49+I49+K49+M49+O49+Q49+S49+U49+W49+Y49+AA49+AC49+AE49+AG49+AI49+AK49+AM49+AS49+AU49+AQ49+AO49</f>
        <v>0</v>
      </c>
      <c r="AY49" s="24">
        <f>D49+F49+H49+J49+L49+N49+P49+R49+T49+V49+X49+Z49+AB49+AD49+AF49+AH49+AJ49+AL49+AN49+AT49+AV49+AR49+AP49</f>
        <v>0</v>
      </c>
    </row>
    <row r="50" spans="1:51" s="13" customFormat="1" ht="12.75" x14ac:dyDescent="0.2">
      <c r="A50" s="25">
        <v>500</v>
      </c>
      <c r="B50" s="32" t="s">
        <v>34</v>
      </c>
      <c r="C50" s="30">
        <v>0</v>
      </c>
      <c r="D50" s="30">
        <v>0</v>
      </c>
      <c r="E50" s="30">
        <v>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0</v>
      </c>
      <c r="AA50" s="30">
        <v>0</v>
      </c>
      <c r="AB50" s="30">
        <v>0</v>
      </c>
      <c r="AC50" s="30">
        <v>0</v>
      </c>
      <c r="AD50" s="30">
        <v>0</v>
      </c>
      <c r="AE50" s="30">
        <v>0</v>
      </c>
      <c r="AF50" s="30">
        <v>0</v>
      </c>
      <c r="AG50" s="30">
        <v>0</v>
      </c>
      <c r="AH50" s="30">
        <v>0</v>
      </c>
      <c r="AI50" s="30">
        <v>0</v>
      </c>
      <c r="AJ50" s="30">
        <v>0</v>
      </c>
      <c r="AK50" s="30">
        <v>0</v>
      </c>
      <c r="AL50" s="30">
        <v>0</v>
      </c>
      <c r="AM50" s="30">
        <v>0</v>
      </c>
      <c r="AN50" s="30">
        <v>0</v>
      </c>
      <c r="AO50" s="30">
        <v>0</v>
      </c>
      <c r="AP50" s="30">
        <v>0</v>
      </c>
      <c r="AQ50" s="30">
        <v>0</v>
      </c>
      <c r="AR50" s="30">
        <v>0</v>
      </c>
      <c r="AS50" s="30">
        <v>0</v>
      </c>
      <c r="AT50" s="30">
        <v>0</v>
      </c>
      <c r="AU50" s="30">
        <v>0</v>
      </c>
      <c r="AV50" s="21">
        <v>0</v>
      </c>
      <c r="AW50" s="30">
        <f t="shared" ref="AW50" si="13">SUM(AW49)</f>
        <v>0</v>
      </c>
      <c r="AX50" s="31">
        <f>SUM(AX49)</f>
        <v>0</v>
      </c>
      <c r="AY50" s="31">
        <f t="shared" ref="AY50" si="14">SUM(AY49)</f>
        <v>0</v>
      </c>
    </row>
    <row r="51" spans="1:51" s="12" customFormat="1" ht="12.75" x14ac:dyDescent="0.2">
      <c r="A51" s="27"/>
      <c r="B51" s="33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1"/>
      <c r="AW51" s="20"/>
      <c r="AX51" s="24"/>
      <c r="AY51" s="24"/>
    </row>
    <row r="52" spans="1:51" s="12" customFormat="1" ht="12.75" x14ac:dyDescent="0.2">
      <c r="A52" s="27"/>
      <c r="B52" s="32" t="s">
        <v>35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1"/>
      <c r="AW52" s="24"/>
      <c r="AX52" s="24"/>
      <c r="AY52" s="24"/>
    </row>
    <row r="53" spans="1:51" s="12" customFormat="1" ht="12.75" x14ac:dyDescent="0.2">
      <c r="A53" s="27">
        <v>701</v>
      </c>
      <c r="B53" s="33" t="s">
        <v>37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1092230000</v>
      </c>
      <c r="AV53" s="21">
        <v>0</v>
      </c>
      <c r="AW53" s="24"/>
      <c r="AX53" s="24">
        <f>C53+E53+G53+I53+K53+M53+O53+Q53+S53+U53+W53+Y53+AA53+AC53+AE53+AG53+AI53+AK53+AM53+AS53+AU53+AQ53+AO53</f>
        <v>1092230000</v>
      </c>
      <c r="AY53" s="24">
        <f>D53+F53+H53+J53+L53+N53+P53+R53+T53+V53+X53+Z53+AB53+AD53+AF53+AH53+AJ53+AL53+AN53+AT53+AV53+AR53+AP53</f>
        <v>0</v>
      </c>
    </row>
    <row r="54" spans="1:51" s="12" customFormat="1" ht="12.75" x14ac:dyDescent="0.2">
      <c r="A54" s="27">
        <v>702</v>
      </c>
      <c r="B54" s="33" t="s">
        <v>38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1395000</v>
      </c>
      <c r="AV54" s="21">
        <v>0</v>
      </c>
      <c r="AW54" s="24"/>
      <c r="AX54" s="24">
        <f>C54+E54+G54+I54+K54+M54+O54+Q54+S54+U54+W54+Y54+AA54+AC54+AE54+AG54+AI54+AK54+AM54+AS54+AU54+AQ54+AO54</f>
        <v>1395000</v>
      </c>
      <c r="AY54" s="24">
        <f>D54+F54+H54+J54+L54+N54+P54+R54+T54+V54+X54+Z54+AB54+AD54+AF54+AH54+AJ54+AL54+AN54+AT54+AV54+AR54+AP54</f>
        <v>0</v>
      </c>
    </row>
    <row r="55" spans="1:51" s="13" customFormat="1" ht="12.75" x14ac:dyDescent="0.2">
      <c r="A55" s="25">
        <v>700</v>
      </c>
      <c r="B55" s="26" t="s">
        <v>36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31">
        <v>0</v>
      </c>
      <c r="AE55" s="31">
        <v>0</v>
      </c>
      <c r="AF55" s="31">
        <v>0</v>
      </c>
      <c r="AG55" s="31">
        <v>0</v>
      </c>
      <c r="AH55" s="31">
        <v>0</v>
      </c>
      <c r="AI55" s="31">
        <v>0</v>
      </c>
      <c r="AJ55" s="31">
        <v>0</v>
      </c>
      <c r="AK55" s="31">
        <v>0</v>
      </c>
      <c r="AL55" s="31">
        <v>0</v>
      </c>
      <c r="AM55" s="31">
        <v>0</v>
      </c>
      <c r="AN55" s="31">
        <v>0</v>
      </c>
      <c r="AO55" s="31">
        <v>0</v>
      </c>
      <c r="AP55" s="31">
        <v>0</v>
      </c>
      <c r="AQ55" s="31">
        <v>0</v>
      </c>
      <c r="AR55" s="31">
        <v>0</v>
      </c>
      <c r="AS55" s="31">
        <v>0</v>
      </c>
      <c r="AT55" s="31">
        <v>0</v>
      </c>
      <c r="AU55" s="31">
        <v>1093625000</v>
      </c>
      <c r="AV55" s="21">
        <v>0</v>
      </c>
      <c r="AW55" s="31">
        <f t="shared" ref="AW55" si="15">SUM(AW53:AW54)</f>
        <v>0</v>
      </c>
      <c r="AX55" s="31">
        <f>SUM(AX53:AX54)</f>
        <v>1093625000</v>
      </c>
      <c r="AY55" s="31">
        <f t="shared" ref="AY55" si="16">SUM(AY53:AY54)</f>
        <v>0</v>
      </c>
    </row>
    <row r="56" spans="1:51" s="12" customFormat="1" ht="12.75" x14ac:dyDescent="0.2">
      <c r="A56" s="34"/>
      <c r="B56" s="35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1"/>
      <c r="AW56" s="24"/>
      <c r="AX56" s="24"/>
      <c r="AY56" s="24"/>
    </row>
    <row r="57" spans="1:51" s="14" customFormat="1" ht="29.25" customHeight="1" x14ac:dyDescent="0.2">
      <c r="A57" s="36"/>
      <c r="B57" s="37" t="s">
        <v>89</v>
      </c>
      <c r="C57" s="38">
        <f>C23+C31+C38+C46+C50+C55</f>
        <v>212183184.78999999</v>
      </c>
      <c r="D57" s="38">
        <f t="shared" ref="D57:AT57" si="17">D23+D31+D38+D46+D50+D55</f>
        <v>0</v>
      </c>
      <c r="E57" s="38">
        <f t="shared" si="17"/>
        <v>0</v>
      </c>
      <c r="F57" s="38">
        <f t="shared" si="17"/>
        <v>0</v>
      </c>
      <c r="G57" s="38">
        <f t="shared" si="17"/>
        <v>283402.28999999998</v>
      </c>
      <c r="H57" s="38">
        <f t="shared" si="17"/>
        <v>0</v>
      </c>
      <c r="I57" s="38">
        <f t="shared" si="17"/>
        <v>15278792.640000001</v>
      </c>
      <c r="J57" s="38">
        <f t="shared" si="17"/>
        <v>0</v>
      </c>
      <c r="K57" s="38">
        <f t="shared" si="17"/>
        <v>3796448.38</v>
      </c>
      <c r="L57" s="38">
        <f t="shared" si="17"/>
        <v>0</v>
      </c>
      <c r="M57" s="38">
        <f t="shared" si="17"/>
        <v>1267820.54</v>
      </c>
      <c r="N57" s="38">
        <f t="shared" si="17"/>
        <v>0</v>
      </c>
      <c r="O57" s="38">
        <f t="shared" si="17"/>
        <v>2201440.08</v>
      </c>
      <c r="P57" s="38">
        <f t="shared" si="17"/>
        <v>0</v>
      </c>
      <c r="Q57" s="38">
        <f t="shared" si="17"/>
        <v>3468043.9899999998</v>
      </c>
      <c r="R57" s="38">
        <f t="shared" si="17"/>
        <v>0</v>
      </c>
      <c r="S57" s="38">
        <f t="shared" si="17"/>
        <v>16843445.240000002</v>
      </c>
      <c r="T57" s="38">
        <f t="shared" si="17"/>
        <v>0</v>
      </c>
      <c r="U57" s="38">
        <f t="shared" si="17"/>
        <v>119450215.73999999</v>
      </c>
      <c r="V57" s="38">
        <f t="shared" si="17"/>
        <v>0</v>
      </c>
      <c r="W57" s="38">
        <f t="shared" si="17"/>
        <v>5571372.9000000004</v>
      </c>
      <c r="X57" s="38">
        <f t="shared" si="17"/>
        <v>0</v>
      </c>
      <c r="Y57" s="38">
        <f t="shared" si="17"/>
        <v>8137600.46</v>
      </c>
      <c r="Z57" s="38">
        <f t="shared" si="17"/>
        <v>0</v>
      </c>
      <c r="AA57" s="38">
        <f t="shared" si="17"/>
        <v>1817998839.0599999</v>
      </c>
      <c r="AB57" s="38">
        <f t="shared" si="17"/>
        <v>0</v>
      </c>
      <c r="AC57" s="38">
        <f t="shared" si="17"/>
        <v>9047346.9299999997</v>
      </c>
      <c r="AD57" s="38">
        <f t="shared" si="17"/>
        <v>0</v>
      </c>
      <c r="AE57" s="38">
        <f t="shared" si="17"/>
        <v>11181372.609999999</v>
      </c>
      <c r="AF57" s="38">
        <f t="shared" si="17"/>
        <v>0</v>
      </c>
      <c r="AG57" s="38">
        <f t="shared" si="17"/>
        <v>26791640.939999998</v>
      </c>
      <c r="AH57" s="38">
        <f t="shared" si="17"/>
        <v>3574.07</v>
      </c>
      <c r="AI57" s="38">
        <f t="shared" si="17"/>
        <v>3828197.76</v>
      </c>
      <c r="AJ57" s="38">
        <f t="shared" si="17"/>
        <v>0</v>
      </c>
      <c r="AK57" s="38">
        <f t="shared" si="17"/>
        <v>2526177.63</v>
      </c>
      <c r="AL57" s="38">
        <f t="shared" si="17"/>
        <v>0</v>
      </c>
      <c r="AM57" s="38">
        <f t="shared" si="17"/>
        <v>869653.56</v>
      </c>
      <c r="AN57" s="38">
        <f t="shared" si="17"/>
        <v>0</v>
      </c>
      <c r="AO57" s="38">
        <f t="shared" si="17"/>
        <v>66239984.980000004</v>
      </c>
      <c r="AP57" s="38">
        <f t="shared" si="17"/>
        <v>0</v>
      </c>
      <c r="AQ57" s="38">
        <f t="shared" si="17"/>
        <v>65466929.969999999</v>
      </c>
      <c r="AR57" s="38">
        <f t="shared" si="17"/>
        <v>0</v>
      </c>
      <c r="AS57" s="38">
        <f t="shared" si="17"/>
        <v>0</v>
      </c>
      <c r="AT57" s="38">
        <f t="shared" si="17"/>
        <v>0</v>
      </c>
      <c r="AU57" s="38">
        <f t="shared" ref="AU57:AW57" si="18">AU23+AU31+AU38+AU46+AU50+AU55</f>
        <v>1093625000</v>
      </c>
      <c r="AV57" s="21">
        <f t="shared" si="18"/>
        <v>0</v>
      </c>
      <c r="AW57" s="38">
        <f t="shared" si="18"/>
        <v>0</v>
      </c>
      <c r="AX57" s="38">
        <f>SUM(AX23+AX31+AX38+AX46+AX50+AX55+AX11)</f>
        <v>3487037713.4900002</v>
      </c>
      <c r="AY57" s="38">
        <f t="shared" ref="AY57" si="19">SUM(AY23+AY31+AY38+AY46+AY50+AY55+AY11)</f>
        <v>3574.07</v>
      </c>
    </row>
    <row r="60" spans="1:51" x14ac:dyDescent="0.25">
      <c r="AX60" s="11"/>
      <c r="AY60" s="9"/>
    </row>
    <row r="64" spans="1:51" x14ac:dyDescent="0.25">
      <c r="AX64" s="10"/>
    </row>
  </sheetData>
  <mergeCells count="73">
    <mergeCell ref="AX9:AY9"/>
    <mergeCell ref="AW7:AW8"/>
    <mergeCell ref="AX7:AY8"/>
    <mergeCell ref="AS7:AT7"/>
    <mergeCell ref="AS8:AT8"/>
    <mergeCell ref="AS9:AT9"/>
    <mergeCell ref="AU7:AV7"/>
    <mergeCell ref="AU8:AV8"/>
    <mergeCell ref="AU9:AV9"/>
    <mergeCell ref="AO7:AP7"/>
    <mergeCell ref="AO8:AP8"/>
    <mergeCell ref="AO9:AP9"/>
    <mergeCell ref="AQ7:AR7"/>
    <mergeCell ref="AQ8:AR8"/>
    <mergeCell ref="AQ9:AR9"/>
    <mergeCell ref="AK7:AL7"/>
    <mergeCell ref="AK8:AL8"/>
    <mergeCell ref="AK9:AL9"/>
    <mergeCell ref="AM7:AN7"/>
    <mergeCell ref="AM8:AN8"/>
    <mergeCell ref="AM9:AN9"/>
    <mergeCell ref="AG7:AH7"/>
    <mergeCell ref="AG8:AH8"/>
    <mergeCell ref="AG9:AH9"/>
    <mergeCell ref="AI7:AJ7"/>
    <mergeCell ref="AI8:AJ8"/>
    <mergeCell ref="AI9:AJ9"/>
    <mergeCell ref="AC7:AD7"/>
    <mergeCell ref="AC8:AD8"/>
    <mergeCell ref="AC9:AD9"/>
    <mergeCell ref="AE7:AF7"/>
    <mergeCell ref="AE8:AF8"/>
    <mergeCell ref="AE9:AF9"/>
    <mergeCell ref="Y7:Z7"/>
    <mergeCell ref="Y8:Z8"/>
    <mergeCell ref="Y9:Z9"/>
    <mergeCell ref="AA7:AB7"/>
    <mergeCell ref="AA8:AB8"/>
    <mergeCell ref="AA9:AB9"/>
    <mergeCell ref="U7:V7"/>
    <mergeCell ref="U8:V8"/>
    <mergeCell ref="U9:V9"/>
    <mergeCell ref="W7:X7"/>
    <mergeCell ref="W8:X8"/>
    <mergeCell ref="W9:X9"/>
    <mergeCell ref="Q7:R7"/>
    <mergeCell ref="Q8:R8"/>
    <mergeCell ref="Q9:R9"/>
    <mergeCell ref="S7:T7"/>
    <mergeCell ref="S8:T8"/>
    <mergeCell ref="S9:T9"/>
    <mergeCell ref="M7:N7"/>
    <mergeCell ref="M8:N8"/>
    <mergeCell ref="M9:N9"/>
    <mergeCell ref="O7:P7"/>
    <mergeCell ref="O8:P8"/>
    <mergeCell ref="O9:P9"/>
    <mergeCell ref="I7:J7"/>
    <mergeCell ref="I8:J8"/>
    <mergeCell ref="I9:J9"/>
    <mergeCell ref="K7:L7"/>
    <mergeCell ref="K8:L8"/>
    <mergeCell ref="K9:L9"/>
    <mergeCell ref="A7:B10"/>
    <mergeCell ref="E7:F7"/>
    <mergeCell ref="E8:F8"/>
    <mergeCell ref="E9:F9"/>
    <mergeCell ref="G7:H7"/>
    <mergeCell ref="G8:H8"/>
    <mergeCell ref="G9:H9"/>
    <mergeCell ref="C7:D7"/>
    <mergeCell ref="C8:D8"/>
    <mergeCell ref="C9:D9"/>
  </mergeCells>
  <pageMargins left="0.51181102362204722" right="0.51181102362204722" top="0.55118110236220474" bottom="0.55118110236220474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>Regione Lombardia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Giuseppina Fontana</cp:lastModifiedBy>
  <cp:lastPrinted>2021-03-19T09:22:36Z</cp:lastPrinted>
  <dcterms:created xsi:type="dcterms:W3CDTF">2017-01-10T11:29:20Z</dcterms:created>
  <dcterms:modified xsi:type="dcterms:W3CDTF">2021-03-19T09:26:41Z</dcterms:modified>
</cp:coreProperties>
</file>